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05" windowWidth="18615" windowHeight="73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Arkusz1!$A$1:$O$605</definedName>
  </definedNames>
  <calcPr calcId="125725"/>
</workbook>
</file>

<file path=xl/calcChain.xml><?xml version="1.0" encoding="utf-8"?>
<calcChain xmlns="http://schemas.openxmlformats.org/spreadsheetml/2006/main">
  <c r="P172" i="1"/>
  <c r="Q172"/>
  <c r="G601"/>
  <c r="T44"/>
  <c r="T45"/>
  <c r="T46"/>
  <c r="T47"/>
  <c r="T48"/>
  <c r="T49"/>
  <c r="T50"/>
  <c r="T52"/>
  <c r="T53"/>
  <c r="T54"/>
  <c r="T55"/>
  <c r="T56"/>
  <c r="T57"/>
  <c r="T58"/>
  <c r="T59"/>
  <c r="T61"/>
  <c r="T62"/>
  <c r="T63"/>
  <c r="T64"/>
  <c r="T65"/>
  <c r="T66"/>
  <c r="T67"/>
  <c r="T68"/>
  <c r="T69"/>
  <c r="T70"/>
  <c r="T71"/>
  <c r="T72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3"/>
  <c r="T154"/>
  <c r="T155"/>
  <c r="T156"/>
  <c r="T157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43"/>
  <c r="T6"/>
  <c r="T7"/>
  <c r="T8"/>
  <c r="T9"/>
  <c r="T10"/>
  <c r="T5"/>
  <c r="Q241"/>
  <c r="Q45"/>
  <c r="Q46"/>
  <c r="Q47"/>
  <c r="Q48"/>
  <c r="Q49"/>
  <c r="Q50"/>
  <c r="Q51"/>
  <c r="Q52"/>
  <c r="Q53"/>
  <c r="Q54"/>
  <c r="Q55"/>
  <c r="Q56"/>
  <c r="Q58"/>
  <c r="Q59"/>
  <c r="Q60"/>
  <c r="Q61"/>
  <c r="Q62"/>
  <c r="Q63"/>
  <c r="Q64"/>
  <c r="Q65"/>
  <c r="Q66"/>
  <c r="Q67"/>
  <c r="Q68"/>
  <c r="Q69"/>
  <c r="Q70"/>
  <c r="Q71"/>
  <c r="Q72"/>
  <c r="Q74"/>
  <c r="Q75"/>
  <c r="Q76"/>
  <c r="Q77"/>
  <c r="Q78"/>
  <c r="Q79"/>
  <c r="Q80"/>
  <c r="Q81"/>
  <c r="Q82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3"/>
  <c r="Q174"/>
  <c r="Q175"/>
  <c r="Q176"/>
  <c r="Q177"/>
  <c r="Q178"/>
  <c r="Q179"/>
  <c r="Q180"/>
  <c r="Q181"/>
  <c r="Q182"/>
  <c r="Q183"/>
  <c r="Q185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2"/>
  <c r="Q233"/>
  <c r="Q234"/>
  <c r="Q235"/>
  <c r="Q236"/>
  <c r="Q237"/>
  <c r="Q238"/>
  <c r="Q239"/>
  <c r="Q240"/>
  <c r="Q44"/>
  <c r="Q6"/>
  <c r="Q7"/>
  <c r="Q8"/>
  <c r="Q9"/>
  <c r="Q10"/>
  <c r="Q5"/>
  <c r="P517"/>
  <c r="S517"/>
  <c r="P518"/>
  <c r="S518"/>
  <c r="P519"/>
  <c r="S519"/>
  <c r="P520"/>
  <c r="S520"/>
  <c r="P521"/>
  <c r="S521"/>
  <c r="P522"/>
  <c r="S522"/>
  <c r="P523"/>
  <c r="S523"/>
  <c r="P524"/>
  <c r="S524"/>
  <c r="P525"/>
  <c r="S525"/>
  <c r="P528"/>
  <c r="S528"/>
  <c r="P529"/>
  <c r="S529"/>
  <c r="P530"/>
  <c r="S530"/>
  <c r="P531"/>
  <c r="S531"/>
  <c r="P532"/>
  <c r="S532"/>
  <c r="P533"/>
  <c r="S533"/>
  <c r="P534"/>
  <c r="S534"/>
  <c r="P535"/>
  <c r="S535"/>
  <c r="P536"/>
  <c r="S536"/>
  <c r="P537"/>
  <c r="S537"/>
  <c r="P538"/>
  <c r="S538"/>
  <c r="P539"/>
  <c r="S539"/>
  <c r="P540"/>
  <c r="S540"/>
  <c r="P541"/>
  <c r="S541"/>
  <c r="P542"/>
  <c r="S542"/>
  <c r="P543"/>
  <c r="S543"/>
  <c r="P544"/>
  <c r="S544"/>
  <c r="P545"/>
  <c r="S545"/>
  <c r="P546"/>
  <c r="S546"/>
  <c r="P547"/>
  <c r="S547"/>
  <c r="P548"/>
  <c r="S548"/>
  <c r="P549"/>
  <c r="S549"/>
  <c r="P550"/>
  <c r="S550"/>
  <c r="P551"/>
  <c r="S551"/>
  <c r="P552"/>
  <c r="S552"/>
  <c r="P553"/>
  <c r="S553"/>
  <c r="P554"/>
  <c r="S554"/>
  <c r="P555"/>
  <c r="S555"/>
  <c r="P556"/>
  <c r="S556"/>
  <c r="P557"/>
  <c r="S557"/>
  <c r="P558"/>
  <c r="S558"/>
  <c r="P559"/>
  <c r="S559"/>
  <c r="P560"/>
  <c r="S560"/>
  <c r="P561"/>
  <c r="S561"/>
  <c r="P562"/>
  <c r="S562"/>
  <c r="P563"/>
  <c r="S563"/>
  <c r="P564"/>
  <c r="S564"/>
  <c r="P565"/>
  <c r="S565"/>
  <c r="P566"/>
  <c r="S566"/>
  <c r="P567"/>
  <c r="S567"/>
  <c r="P568"/>
  <c r="S568"/>
  <c r="P569"/>
  <c r="S569"/>
  <c r="P570"/>
  <c r="S570"/>
  <c r="P571"/>
  <c r="S571"/>
  <c r="P572"/>
  <c r="S572"/>
  <c r="P573"/>
  <c r="S573"/>
  <c r="P574"/>
  <c r="S574"/>
  <c r="P575"/>
  <c r="S575"/>
  <c r="P576"/>
  <c r="S576"/>
  <c r="P577"/>
  <c r="S577"/>
  <c r="P578"/>
  <c r="S578"/>
  <c r="P579"/>
  <c r="S579"/>
  <c r="P580"/>
  <c r="S580"/>
  <c r="P581"/>
  <c r="S581"/>
  <c r="P582"/>
  <c r="S582"/>
  <c r="P583"/>
  <c r="S583"/>
  <c r="P584"/>
  <c r="S584"/>
  <c r="P585"/>
  <c r="S585"/>
  <c r="P586"/>
  <c r="S586"/>
  <c r="P587"/>
  <c r="S587"/>
  <c r="P588"/>
  <c r="S588"/>
  <c r="P589"/>
  <c r="S589"/>
  <c r="P592"/>
  <c r="S592"/>
  <c r="P593"/>
  <c r="S593"/>
  <c r="P594"/>
  <c r="S594"/>
  <c r="P595"/>
  <c r="S595"/>
  <c r="P596"/>
  <c r="S596"/>
  <c r="P597"/>
  <c r="S597"/>
  <c r="P598"/>
  <c r="S598"/>
  <c r="P599"/>
  <c r="S599"/>
  <c r="S516"/>
  <c r="P516"/>
  <c r="S423"/>
  <c r="S424"/>
  <c r="S425"/>
  <c r="S428"/>
  <c r="S429"/>
  <c r="S430"/>
  <c r="S434"/>
  <c r="S435"/>
  <c r="S436"/>
  <c r="S437"/>
  <c r="S438"/>
  <c r="S439"/>
  <c r="S440"/>
  <c r="S441"/>
  <c r="S442"/>
  <c r="S443"/>
  <c r="S444"/>
  <c r="S445"/>
  <c r="S446"/>
  <c r="S447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419"/>
  <c r="P420"/>
  <c r="P423"/>
  <c r="P424"/>
  <c r="P425"/>
  <c r="P428"/>
  <c r="P429"/>
  <c r="P430"/>
  <c r="P431"/>
  <c r="P434"/>
  <c r="P435"/>
  <c r="P436"/>
  <c r="P437"/>
  <c r="P438"/>
  <c r="P439"/>
  <c r="P440"/>
  <c r="P441"/>
  <c r="P442"/>
  <c r="P443"/>
  <c r="P444"/>
  <c r="P445"/>
  <c r="P446"/>
  <c r="P447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419"/>
  <c r="S232"/>
  <c r="S233"/>
  <c r="S234"/>
  <c r="S235"/>
  <c r="S236"/>
  <c r="S237"/>
  <c r="S238"/>
  <c r="S239"/>
  <c r="S241"/>
  <c r="S242"/>
  <c r="S243"/>
  <c r="S244"/>
  <c r="S245"/>
  <c r="S246"/>
  <c r="S247"/>
  <c r="S248"/>
  <c r="S249"/>
  <c r="S250"/>
  <c r="S251"/>
  <c r="S252"/>
  <c r="S253"/>
  <c r="S254"/>
  <c r="S255"/>
  <c r="S257"/>
  <c r="S258"/>
  <c r="S259"/>
  <c r="S260"/>
  <c r="S261"/>
  <c r="S263"/>
  <c r="S264"/>
  <c r="S265"/>
  <c r="S266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9"/>
  <c r="S310"/>
  <c r="S311"/>
  <c r="S312"/>
  <c r="S314"/>
  <c r="S315"/>
  <c r="S316"/>
  <c r="S317"/>
  <c r="S318"/>
  <c r="S319"/>
  <c r="S320"/>
  <c r="S321"/>
  <c r="S322"/>
  <c r="S323"/>
  <c r="S324"/>
  <c r="S325"/>
  <c r="S326"/>
  <c r="S328"/>
  <c r="S329"/>
  <c r="S330"/>
  <c r="S331"/>
  <c r="S332"/>
  <c r="S333"/>
  <c r="S335"/>
  <c r="S336"/>
  <c r="S337"/>
  <c r="S338"/>
  <c r="S339"/>
  <c r="S340"/>
  <c r="S341"/>
  <c r="S342"/>
  <c r="S343"/>
  <c r="S344"/>
  <c r="S345"/>
  <c r="S347"/>
  <c r="S348"/>
  <c r="S349"/>
  <c r="S351"/>
  <c r="S352"/>
  <c r="S353"/>
  <c r="S354"/>
  <c r="S355"/>
  <c r="S356"/>
  <c r="S357"/>
  <c r="S358"/>
  <c r="S359"/>
  <c r="S360"/>
  <c r="S361"/>
  <c r="S363"/>
  <c r="S364"/>
  <c r="S365"/>
  <c r="S366"/>
  <c r="S367"/>
  <c r="S368"/>
  <c r="S369"/>
  <c r="S370"/>
  <c r="S371"/>
  <c r="S372"/>
  <c r="S373"/>
  <c r="S374"/>
  <c r="S375"/>
  <c r="S376"/>
  <c r="S377"/>
  <c r="S378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5"/>
  <c r="S406"/>
  <c r="S407"/>
  <c r="S408"/>
  <c r="S409"/>
  <c r="S410"/>
  <c r="S411"/>
  <c r="S412"/>
  <c r="S413"/>
  <c r="S414"/>
  <c r="S415"/>
  <c r="S231"/>
  <c r="S44"/>
  <c r="S45"/>
  <c r="S46"/>
  <c r="S47"/>
  <c r="S48"/>
  <c r="S49"/>
  <c r="S50"/>
  <c r="S52"/>
  <c r="S53"/>
  <c r="S54"/>
  <c r="S55"/>
  <c r="S56"/>
  <c r="S57"/>
  <c r="S58"/>
  <c r="S59"/>
  <c r="S61"/>
  <c r="S62"/>
  <c r="S63"/>
  <c r="S64"/>
  <c r="S65"/>
  <c r="S66"/>
  <c r="S67"/>
  <c r="S68"/>
  <c r="S69"/>
  <c r="S70"/>
  <c r="S71"/>
  <c r="S72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3"/>
  <c r="S154"/>
  <c r="S155"/>
  <c r="S156"/>
  <c r="S157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43"/>
  <c r="P244"/>
  <c r="P245"/>
  <c r="P246"/>
  <c r="P247"/>
  <c r="P248"/>
  <c r="P249"/>
  <c r="P250"/>
  <c r="P251"/>
  <c r="P252"/>
  <c r="P253"/>
  <c r="P254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1"/>
  <c r="P302"/>
  <c r="P303"/>
  <c r="P304"/>
  <c r="P305"/>
  <c r="P306"/>
  <c r="P307"/>
  <c r="P309"/>
  <c r="P310"/>
  <c r="P311"/>
  <c r="P312"/>
  <c r="P313"/>
  <c r="P314"/>
  <c r="P316"/>
  <c r="P317"/>
  <c r="P318"/>
  <c r="P319"/>
  <c r="P320"/>
  <c r="P321"/>
  <c r="P322"/>
  <c r="P323"/>
  <c r="P324"/>
  <c r="P326"/>
  <c r="P327"/>
  <c r="P328"/>
  <c r="P330"/>
  <c r="P331"/>
  <c r="P332"/>
  <c r="P333"/>
  <c r="P334"/>
  <c r="P335"/>
  <c r="P337"/>
  <c r="P338"/>
  <c r="P339"/>
  <c r="P340"/>
  <c r="P341"/>
  <c r="P342"/>
  <c r="P343"/>
  <c r="P345"/>
  <c r="P346"/>
  <c r="P347"/>
  <c r="P348"/>
  <c r="P349"/>
  <c r="P350"/>
  <c r="P351"/>
  <c r="P352"/>
  <c r="P353"/>
  <c r="P354"/>
  <c r="P355"/>
  <c r="P356"/>
  <c r="P357"/>
  <c r="P358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5"/>
  <c r="P406"/>
  <c r="P407"/>
  <c r="P408"/>
  <c r="P409"/>
  <c r="P410"/>
  <c r="P411"/>
  <c r="P412"/>
  <c r="P413"/>
  <c r="P414"/>
  <c r="P415"/>
  <c r="P416"/>
  <c r="P243"/>
  <c r="P45"/>
  <c r="P46"/>
  <c r="P47"/>
  <c r="P48"/>
  <c r="P49"/>
  <c r="P50"/>
  <c r="P51"/>
  <c r="P52"/>
  <c r="P53"/>
  <c r="P54"/>
  <c r="P55"/>
  <c r="P56"/>
  <c r="P58"/>
  <c r="P59"/>
  <c r="P60"/>
  <c r="P61"/>
  <c r="P62"/>
  <c r="P63"/>
  <c r="P64"/>
  <c r="P65"/>
  <c r="P66"/>
  <c r="P67"/>
  <c r="P68"/>
  <c r="P69"/>
  <c r="P70"/>
  <c r="P71"/>
  <c r="P72"/>
  <c r="P74"/>
  <c r="P75"/>
  <c r="P76"/>
  <c r="P77"/>
  <c r="P78"/>
  <c r="P79"/>
  <c r="P80"/>
  <c r="P81"/>
  <c r="P82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3"/>
  <c r="P174"/>
  <c r="P175"/>
  <c r="P176"/>
  <c r="P177"/>
  <c r="P178"/>
  <c r="P179"/>
  <c r="P180"/>
  <c r="P181"/>
  <c r="P182"/>
  <c r="P183"/>
  <c r="P185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2"/>
  <c r="P233"/>
  <c r="P234"/>
  <c r="P235"/>
  <c r="P236"/>
  <c r="P237"/>
  <c r="P238"/>
  <c r="P239"/>
  <c r="P240"/>
  <c r="P241"/>
  <c r="P4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14"/>
  <c r="S5"/>
  <c r="S6"/>
  <c r="S7"/>
  <c r="S8"/>
  <c r="S9"/>
  <c r="S10"/>
  <c r="S3"/>
  <c r="P6"/>
  <c r="P7"/>
  <c r="P8"/>
  <c r="P9"/>
  <c r="P10"/>
  <c r="P5"/>
  <c r="P3"/>
  <c r="C601"/>
  <c r="G602"/>
  <c r="C603"/>
  <c r="C602"/>
  <c r="T600" l="1"/>
  <c r="Q600"/>
  <c r="P600"/>
  <c r="S600"/>
  <c r="U600" l="1"/>
  <c r="M601" s="1"/>
  <c r="M603" s="1"/>
</calcChain>
</file>

<file path=xl/sharedStrings.xml><?xml version="1.0" encoding="utf-8"?>
<sst xmlns="http://schemas.openxmlformats.org/spreadsheetml/2006/main" count="3568" uniqueCount="1173">
  <si>
    <t>Odmiana</t>
  </si>
  <si>
    <t>Rozmiar</t>
  </si>
  <si>
    <t>Ilość     szt. w     opak.</t>
  </si>
  <si>
    <t>NARCYZ</t>
  </si>
  <si>
    <t>ART PERFUME</t>
  </si>
  <si>
    <t>12-14</t>
  </si>
  <si>
    <t>I</t>
  </si>
  <si>
    <t>TULIPAN</t>
  </si>
  <si>
    <t>AMAZING PARROT</t>
  </si>
  <si>
    <t>BLUMEX FAVOURITE</t>
  </si>
  <si>
    <t>11-12</t>
  </si>
  <si>
    <t>CUBAN NIGHT</t>
  </si>
  <si>
    <t>GLAMOUR UNIQUE</t>
  </si>
  <si>
    <t>GOLDEN GATE</t>
  </si>
  <si>
    <t>HONG KONG</t>
  </si>
  <si>
    <t>JUSTINA</t>
  </si>
  <si>
    <t>MAUREEN DOUBLE</t>
  </si>
  <si>
    <t>PEGGY WONDER</t>
  </si>
  <si>
    <t>RED DRESS</t>
  </si>
  <si>
    <t>SHIRLEY DOUBLE</t>
  </si>
  <si>
    <t>STRONG LOVE</t>
  </si>
  <si>
    <t>TABLEDANCE</t>
  </si>
  <si>
    <t>AMETHYST</t>
  </si>
  <si>
    <t>14-15</t>
  </si>
  <si>
    <t>ANNA MARIE</t>
  </si>
  <si>
    <t>APRICOT PASSION</t>
  </si>
  <si>
    <t>ATLANTIC</t>
  </si>
  <si>
    <t>BLUE JACKET</t>
  </si>
  <si>
    <t>CARNEGIE</t>
  </si>
  <si>
    <t>CITY OF BRADFORD</t>
  </si>
  <si>
    <t>CITY OF HAARLEM</t>
  </si>
  <si>
    <t>DELFT BLUE</t>
  </si>
  <si>
    <t>FONDANT</t>
  </si>
  <si>
    <t>GIPSY PRINCESS</t>
  </si>
  <si>
    <t>GIPSY QUEEN</t>
  </si>
  <si>
    <t>JAN BOS</t>
  </si>
  <si>
    <t>PETER STUYVESANT</t>
  </si>
  <si>
    <t>PINK PEARL</t>
  </si>
  <si>
    <t>SKY JACKET</t>
  </si>
  <si>
    <t>SPLENDID CORNELIA</t>
  </si>
  <si>
    <t>TOP WHITE</t>
  </si>
  <si>
    <t>WOODSTOCK</t>
  </si>
  <si>
    <t>16-17</t>
  </si>
  <si>
    <t>DARK DIMENSION</t>
  </si>
  <si>
    <t>15-16</t>
  </si>
  <si>
    <t>18-19</t>
  </si>
  <si>
    <t>TULIPANY FOSTERIANA</t>
  </si>
  <si>
    <t>CANDELA</t>
  </si>
  <si>
    <t>CONCERTO</t>
  </si>
  <si>
    <t>DREAMBOAT</t>
  </si>
  <si>
    <t>GOLDEN EMPEROR</t>
  </si>
  <si>
    <t>ORACLE</t>
  </si>
  <si>
    <t>ORANGE EMPEROR</t>
  </si>
  <si>
    <t>RED EMPEROR</t>
  </si>
  <si>
    <t>SWEETHEART</t>
  </si>
  <si>
    <t>WHITE EMPEROR</t>
  </si>
  <si>
    <t>ZOMBIE EMPEROR</t>
  </si>
  <si>
    <t>TULIPANY GREIGII + KAUFMANNIANA</t>
  </si>
  <si>
    <t>CAPE COD</t>
  </si>
  <si>
    <t>CASA GRANDE</t>
  </si>
  <si>
    <t>CHOPIN</t>
  </si>
  <si>
    <t>COMPOSTELLA</t>
  </si>
  <si>
    <t>CORAL SATIN</t>
  </si>
  <si>
    <t>CZAAR PETER</t>
  </si>
  <si>
    <t>FRIENDLY FIRE</t>
  </si>
  <si>
    <t>FUR ELISE</t>
  </si>
  <si>
    <t>JOHANN STRAUSS</t>
  </si>
  <si>
    <t>KIEV</t>
  </si>
  <si>
    <t>MARINA</t>
  </si>
  <si>
    <t>ORIENTAL BEAUTY</t>
  </si>
  <si>
    <t>PLAISIR</t>
  </si>
  <si>
    <t>RED RIDING HOOD</t>
  </si>
  <si>
    <t>SHAKESPEARE</t>
  </si>
  <si>
    <t>SHOWWINNER</t>
  </si>
  <si>
    <t>UNITED STATES</t>
  </si>
  <si>
    <t>WHITE FIRE</t>
  </si>
  <si>
    <t>TULIPANY BOTANICZNE</t>
  </si>
  <si>
    <t>ALBA COERULEA OCULATA</t>
  </si>
  <si>
    <t>6-8</t>
  </si>
  <si>
    <t>EASTERN STAR</t>
  </si>
  <si>
    <t>LILAC WONDER</t>
  </si>
  <si>
    <t>LITTLE PRINCESS</t>
  </si>
  <si>
    <t>8-9</t>
  </si>
  <si>
    <t>TARDA</t>
  </si>
  <si>
    <t>TURKESTANICA</t>
  </si>
  <si>
    <t>VIOLACEA BLACK BASE</t>
  </si>
  <si>
    <t>TULIPANY PEŁNE-WCZESNE</t>
  </si>
  <si>
    <t>ABBA</t>
  </si>
  <si>
    <t>AVANTGARDE</t>
  </si>
  <si>
    <t>50</t>
  </si>
  <si>
    <t>BELICIA</t>
  </si>
  <si>
    <t>BROWNIE</t>
  </si>
  <si>
    <t>COLUMBUS</t>
  </si>
  <si>
    <t>CROSSFIRE</t>
  </si>
  <si>
    <t>100</t>
  </si>
  <si>
    <t>DOUBLE TORONTO</t>
  </si>
  <si>
    <t>ESTATIC</t>
  </si>
  <si>
    <t>FLAMING EVITA</t>
  </si>
  <si>
    <t>MARGARITA</t>
  </si>
  <si>
    <t>MELROSE</t>
  </si>
  <si>
    <t>MONSELLA</t>
  </si>
  <si>
    <t>MONTE CARLO</t>
  </si>
  <si>
    <t>MONTREUX</t>
  </si>
  <si>
    <t>RED BABY DOLL</t>
  </si>
  <si>
    <t>REDWOOD</t>
  </si>
  <si>
    <t>VIKING</t>
  </si>
  <si>
    <t>TULIPANY PEŁNE - PÓŹNE</t>
  </si>
  <si>
    <t>ABIGAIL</t>
  </si>
  <si>
    <t>AKEBONO</t>
  </si>
  <si>
    <t>ANGELIQUE</t>
  </si>
  <si>
    <t>AVEYRON</t>
  </si>
  <si>
    <t>BLACK HERO</t>
  </si>
  <si>
    <t>BLUE DIAMOND</t>
  </si>
  <si>
    <t>BLUE WOW</t>
  </si>
  <si>
    <t>BONSOIR</t>
  </si>
  <si>
    <t>BOWL OF BEAUTY</t>
  </si>
  <si>
    <t>20</t>
  </si>
  <si>
    <t>BRITT</t>
  </si>
  <si>
    <t>BROOKLYN</t>
  </si>
  <si>
    <t>CARNAVAL DE NICE</t>
  </si>
  <si>
    <t>CASABLANCA</t>
  </si>
  <si>
    <t>CHARMING BEAUTY</t>
  </si>
  <si>
    <t>CHATO</t>
  </si>
  <si>
    <t>CHRISTO</t>
  </si>
  <si>
    <t>COPPER IMAGE</t>
  </si>
  <si>
    <t>CREME UPSTAR</t>
  </si>
  <si>
    <t>DANCELINE</t>
  </si>
  <si>
    <t>DAZZLING DESIRE</t>
  </si>
  <si>
    <t>DOUBLE YOU</t>
  </si>
  <si>
    <t>DREAM TOUCH</t>
  </si>
  <si>
    <t>DRUMLINE</t>
  </si>
  <si>
    <t>EXQUISIT</t>
  </si>
  <si>
    <t>FRUITCOCTAIL</t>
  </si>
  <si>
    <t>10</t>
  </si>
  <si>
    <t>GOLDEN NIZZA</t>
  </si>
  <si>
    <t>GRANNY AWARD</t>
  </si>
  <si>
    <t>GUDOSHNIK DOUBLE</t>
  </si>
  <si>
    <t>HARBORLIGHT</t>
  </si>
  <si>
    <t>ICE CREAM</t>
  </si>
  <si>
    <t>ICE WONDER</t>
  </si>
  <si>
    <t>MENTON EXOTIC</t>
  </si>
  <si>
    <t>MIRANDA</t>
  </si>
  <si>
    <t>MONTE FLAME</t>
  </si>
  <si>
    <t>MOUNT TACOMA</t>
  </si>
  <si>
    <t>NACHTWACHT</t>
  </si>
  <si>
    <t>NAVONA</t>
  </si>
  <si>
    <t>NEGRITA DOUBLE</t>
  </si>
  <si>
    <t>NORMANDIE</t>
  </si>
  <si>
    <t>ORANGE ANGELIQUE</t>
  </si>
  <si>
    <t>ORANGE PRINCESS</t>
  </si>
  <si>
    <t>PINK STAR</t>
  </si>
  <si>
    <t>PRINCESS UNIQUE</t>
  </si>
  <si>
    <t>RENOWN UNIQUE</t>
  </si>
  <si>
    <t>SPRINGTIME DOUBLE</t>
  </si>
  <si>
    <t>STARLINE</t>
  </si>
  <si>
    <t>STATEMENT</t>
  </si>
  <si>
    <t>SUNDOWNER</t>
  </si>
  <si>
    <t>SWEET DESIRE</t>
  </si>
  <si>
    <t>UNCLE TOM</t>
  </si>
  <si>
    <t>WIROSA</t>
  </si>
  <si>
    <t>TULIPANY TRIUMPH</t>
  </si>
  <si>
    <t>AFFAIRE</t>
  </si>
  <si>
    <t>ALIBI</t>
  </si>
  <si>
    <t>AMERICAN DREAM</t>
  </si>
  <si>
    <t>ANNIE SCHILDER</t>
  </si>
  <si>
    <t>ARMANI</t>
  </si>
  <si>
    <t>ATTILA</t>
  </si>
  <si>
    <t>BEAUTY TREND</t>
  </si>
  <si>
    <t>CARAMBA</t>
  </si>
  <si>
    <t>CREME FLAG</t>
  </si>
  <si>
    <t>CROWN OF DYNASTY</t>
  </si>
  <si>
    <t>ELEGANT CROWN</t>
  </si>
  <si>
    <t>FIRE QUEEN</t>
  </si>
  <si>
    <t>FLAMING FLAG</t>
  </si>
  <si>
    <t>FONTAINEBLEU</t>
  </si>
  <si>
    <t>GAVOTA</t>
  </si>
  <si>
    <t>GRAND PERFECTION</t>
  </si>
  <si>
    <t>GUUS PAPENDRECHT</t>
  </si>
  <si>
    <t>GWEN</t>
  </si>
  <si>
    <t>HAPPY GENERATION</t>
  </si>
  <si>
    <t>HOT PANTS</t>
  </si>
  <si>
    <t>ILE DE FRANCE</t>
  </si>
  <si>
    <t>INNUENDO</t>
  </si>
  <si>
    <t>JAN REUS</t>
  </si>
  <si>
    <t>JIMMY</t>
  </si>
  <si>
    <t>KIKOMACHI</t>
  </si>
  <si>
    <t>LEEN VAN DER MARK</t>
  </si>
  <si>
    <t>LIBERSTAR</t>
  </si>
  <si>
    <t>MATCH</t>
  </si>
  <si>
    <t>MISTRESS</t>
  </si>
  <si>
    <t>MISTRESS MYSTIC</t>
  </si>
  <si>
    <t>MOULIN ROUGE</t>
  </si>
  <si>
    <t>NATIONAL VELVET</t>
  </si>
  <si>
    <t>NEGRITA</t>
  </si>
  <si>
    <t>NEW DESIGN</t>
  </si>
  <si>
    <t>OUTBREAK</t>
  </si>
  <si>
    <t>PAGE POLKA</t>
  </si>
  <si>
    <t>PASSIONALE</t>
  </si>
  <si>
    <t>PITTSBURG</t>
  </si>
  <si>
    <t>PLEASURE</t>
  </si>
  <si>
    <t>PRETTY PRINCESS</t>
  </si>
  <si>
    <t>PURPLE FLAG</t>
  </si>
  <si>
    <t>PURPLE RAIN</t>
  </si>
  <si>
    <t>RAJKA</t>
  </si>
  <si>
    <t>RAVANA</t>
  </si>
  <si>
    <t>REA</t>
  </si>
  <si>
    <t>REJOYCE</t>
  </si>
  <si>
    <t>REM'S FAVOURITE</t>
  </si>
  <si>
    <t>SALVO</t>
  </si>
  <si>
    <t>SLAWA</t>
  </si>
  <si>
    <t>SPRYNG BREAK</t>
  </si>
  <si>
    <t>SUNCATCHER</t>
  </si>
  <si>
    <t>SYNAEDA AMOR</t>
  </si>
  <si>
    <t>SYNAEDA BLUE</t>
  </si>
  <si>
    <t>TEMPTATION</t>
  </si>
  <si>
    <t>TENNESSEE</t>
  </si>
  <si>
    <t>TEQUILA SUNRISE</t>
  </si>
  <si>
    <t>TOM POUCE</t>
  </si>
  <si>
    <t>VAMPIRE</t>
  </si>
  <si>
    <t>WASHINGTON</t>
  </si>
  <si>
    <t>WHITE DREAM</t>
  </si>
  <si>
    <t>WHITE LIBERSTAR</t>
  </si>
  <si>
    <t>YELLOW CROWN</t>
  </si>
  <si>
    <t>YOKOHAMA</t>
  </si>
  <si>
    <t>TULIPANY MIESZAŃCE DARWINA</t>
  </si>
  <si>
    <t>APELDOORN</t>
  </si>
  <si>
    <t>APELDOORN'S ELITE</t>
  </si>
  <si>
    <t>BANJA LUKA</t>
  </si>
  <si>
    <t>DAYDREAM</t>
  </si>
  <si>
    <t>GOLDEN APELDOORN</t>
  </si>
  <si>
    <t>HAKUUN</t>
  </si>
  <si>
    <t>IVORY FLORADALE</t>
  </si>
  <si>
    <t>JAAP GROOT</t>
  </si>
  <si>
    <t>LIGHT AND DREAMY</t>
  </si>
  <si>
    <t>OLLIOULES</t>
  </si>
  <si>
    <t>VAN EIJK</t>
  </si>
  <si>
    <t>TULIPANY POJEDYNCZE-PÓŹNE</t>
  </si>
  <si>
    <t>ATLANTIS</t>
  </si>
  <si>
    <t>BLEU AIMABLE</t>
  </si>
  <si>
    <t>MENTON</t>
  </si>
  <si>
    <t>QUEEN OF NIGHT</t>
  </si>
  <si>
    <t>SHIRLEY</t>
  </si>
  <si>
    <t>WARSZAWA</t>
  </si>
  <si>
    <t>WORLD EXPRESSION</t>
  </si>
  <si>
    <t>TULIPANY POJEDYNCZE-WCZESNE</t>
  </si>
  <si>
    <t>APRICOT MAGIC</t>
  </si>
  <si>
    <t>TULIPANY BUKIETOWE</t>
  </si>
  <si>
    <t>AQUILA</t>
  </si>
  <si>
    <t>CANDY CLUB</t>
  </si>
  <si>
    <t>COLOUR SPECTACLE</t>
  </si>
  <si>
    <t>DRAGON KING</t>
  </si>
  <si>
    <t>FLAMING CLUB</t>
  </si>
  <si>
    <t>FLORETTE</t>
  </si>
  <si>
    <t>GEORGETTE</t>
  </si>
  <si>
    <t>H.D. GENSCHER</t>
  </si>
  <si>
    <t>HAPPY FAMILY</t>
  </si>
  <si>
    <t>ORANGE BOUQUET</t>
  </si>
  <si>
    <t>ORANGE TORONTO</t>
  </si>
  <si>
    <t>PRAESTANS FUSILIER</t>
  </si>
  <si>
    <t>PRAESTANS SHOGUN</t>
  </si>
  <si>
    <t>10-11</t>
  </si>
  <si>
    <t>PURPLE BOUQUET</t>
  </si>
  <si>
    <t>QUEBEC</t>
  </si>
  <si>
    <t>ROULETTE</t>
  </si>
  <si>
    <t>SYLVIA WARDER</t>
  </si>
  <si>
    <t>TORONTO</t>
  </si>
  <si>
    <t>WEISE BERLINER</t>
  </si>
  <si>
    <t>TULIPANY LILIOKSZTAŁTNE</t>
  </si>
  <si>
    <t>ALADDIN</t>
  </si>
  <si>
    <t>BALLADE</t>
  </si>
  <si>
    <t>BALLERINA</t>
  </si>
  <si>
    <t xml:space="preserve">BURGUNDY </t>
  </si>
  <si>
    <t>CHINA PINK</t>
  </si>
  <si>
    <t>ELEGANT LADY</t>
  </si>
  <si>
    <t>HOLLAND CHIC</t>
  </si>
  <si>
    <t>LASTING LOVE</t>
  </si>
  <si>
    <t>MADALYN</t>
  </si>
  <si>
    <t xml:space="preserve">MARIETTE </t>
  </si>
  <si>
    <t>MARJAN</t>
  </si>
  <si>
    <t>MARILYN</t>
  </si>
  <si>
    <t>MISS ELEGANCE</t>
  </si>
  <si>
    <t>MONA LISA</t>
  </si>
  <si>
    <t>PIETER DE LEUR</t>
  </si>
  <si>
    <t>SAPPORO</t>
  </si>
  <si>
    <t>SONNET</t>
  </si>
  <si>
    <t>WEST POINT</t>
  </si>
  <si>
    <t>WHISPERING DREAM</t>
  </si>
  <si>
    <t>YELLOW SPIDER</t>
  </si>
  <si>
    <t>TULIPANY STRZĘPIASTE</t>
  </si>
  <si>
    <t>ARIA CARD</t>
  </si>
  <si>
    <t>BARBADOS</t>
  </si>
  <si>
    <t>BELFORT</t>
  </si>
  <si>
    <t>BLUE HERON</t>
  </si>
  <si>
    <t>BURGUNDY LACE</t>
  </si>
  <si>
    <t>CANASTA</t>
  </si>
  <si>
    <t>CARROUSEL</t>
  </si>
  <si>
    <t>CRISPION SWEET</t>
  </si>
  <si>
    <t>CURLY SUE</t>
  </si>
  <si>
    <t>DAYTONA</t>
  </si>
  <si>
    <t>EXOTIC SUN</t>
  </si>
  <si>
    <t>FANCY FRILLS</t>
  </si>
  <si>
    <t>FLAMENCO</t>
  </si>
  <si>
    <t>FRINGED APELDOORN</t>
  </si>
  <si>
    <t>FRINGED ELEGANCE</t>
  </si>
  <si>
    <t>FRINGED FAMILY</t>
  </si>
  <si>
    <t>GOLD DUST</t>
  </si>
  <si>
    <t>HAMILTON</t>
  </si>
  <si>
    <t>JETFIRE</t>
  </si>
  <si>
    <t>LABRADOR</t>
  </si>
  <si>
    <t>LAMBADA</t>
  </si>
  <si>
    <t>MAROON</t>
  </si>
  <si>
    <t>MATCHPOINT</t>
  </si>
  <si>
    <t>MIAMI SUNSET</t>
  </si>
  <si>
    <t>PURPLE TOWER</t>
  </si>
  <si>
    <t>QUEENSLAND</t>
  </si>
  <si>
    <t>REAL TIME</t>
  </si>
  <si>
    <t>RUNDALE PALACE</t>
  </si>
  <si>
    <t>SENSUAL TOUCH</t>
  </si>
  <si>
    <t>SNOW CRYSTAL</t>
  </si>
  <si>
    <t>SNOW VALLEY</t>
  </si>
  <si>
    <t>VALERY GIERGIEV</t>
  </si>
  <si>
    <t>VAYA CON DIOS</t>
  </si>
  <si>
    <t>TULIPANY PAPUZIE</t>
  </si>
  <si>
    <t>AIR</t>
  </si>
  <si>
    <t>BASTOGNE'S PARROT</t>
  </si>
  <si>
    <t>BLACK PARROT</t>
  </si>
  <si>
    <t>BLUE PARROT</t>
  </si>
  <si>
    <t>CARIBEAN PARROT</t>
  </si>
  <si>
    <t>DOUBLE FLAMING PARROT</t>
  </si>
  <si>
    <t>ELSENBURG</t>
  </si>
  <si>
    <t>ESTELLA RIJNVELD</t>
  </si>
  <si>
    <t>EXOTIC PARROT</t>
  </si>
  <si>
    <t>EXOTIC WAVE</t>
  </si>
  <si>
    <t>FLAMING PARROT</t>
  </si>
  <si>
    <t>GOLDEN  GLASNOST</t>
  </si>
  <si>
    <t>INZELL PARROT</t>
  </si>
  <si>
    <t>MYSTERIOUS PARROT</t>
  </si>
  <si>
    <t>PARROT KING</t>
  </si>
  <si>
    <t>PARROT LADY</t>
  </si>
  <si>
    <t>PARROT PRINCE</t>
  </si>
  <si>
    <t>PRINSES IRENE PARROT</t>
  </si>
  <si>
    <t>ROCOCO</t>
  </si>
  <si>
    <t>ROCOCO DOUBLE</t>
  </si>
  <si>
    <t>STAR OF PARROTS</t>
  </si>
  <si>
    <t>SUPER PARROT</t>
  </si>
  <si>
    <t>TEXAS FLAME</t>
  </si>
  <si>
    <t>VICTORIA'S SECRET</t>
  </si>
  <si>
    <t>WITTE REBEL</t>
  </si>
  <si>
    <t>ZAMPA PARROT</t>
  </si>
  <si>
    <t>TULIPANY EGZOTYCZNE</t>
  </si>
  <si>
    <t>ARTIST</t>
  </si>
  <si>
    <t>CHINA TOWN</t>
  </si>
  <si>
    <t>DOLL'S MINUET</t>
  </si>
  <si>
    <t>FORMOSA</t>
  </si>
  <si>
    <t>GOLDEN ARTIST</t>
  </si>
  <si>
    <t>GREEN BIZARRE</t>
  </si>
  <si>
    <t>GROENLAND</t>
  </si>
  <si>
    <t>HOLLYWOOD</t>
  </si>
  <si>
    <t>NIGHTRIDER</t>
  </si>
  <si>
    <t>SPRING GREEN</t>
  </si>
  <si>
    <t>NARCYZY TRĄBKOWE</t>
  </si>
  <si>
    <t>BRIGHT JEWEL</t>
  </si>
  <si>
    <t>DUTCH MASTER</t>
  </si>
  <si>
    <t>FORTISSIMO</t>
  </si>
  <si>
    <t>FULL THROTTLE</t>
  </si>
  <si>
    <t>GIGANTIC STAR</t>
  </si>
  <si>
    <t>KING ALFRED</t>
  </si>
  <si>
    <t>LAS VEGAS</t>
  </si>
  <si>
    <t>LEMON GLOW</t>
  </si>
  <si>
    <t>LOBULARIS</t>
  </si>
  <si>
    <t>5-6</t>
  </si>
  <si>
    <t>MOUNT HOOD</t>
  </si>
  <si>
    <t>WISLEY</t>
  </si>
  <si>
    <t>NARCYZY PEŁNE</t>
  </si>
  <si>
    <t>ACROPOLIS</t>
  </si>
  <si>
    <t>ALBUS PLENUS ODORATUS</t>
  </si>
  <si>
    <t>ART DESIGN</t>
  </si>
  <si>
    <t>BRIDAL CROWN</t>
  </si>
  <si>
    <t>CHEERFULNESS</t>
  </si>
  <si>
    <t>DICK WILDEN</t>
  </si>
  <si>
    <t>DOUBLE CAMPERNELLE</t>
  </si>
  <si>
    <t>EXTRAVAGANZA</t>
  </si>
  <si>
    <t>FLOWER DRIFT</t>
  </si>
  <si>
    <t>FLYER</t>
  </si>
  <si>
    <t>FULL HOUSE</t>
  </si>
  <si>
    <t>ICE KING</t>
  </si>
  <si>
    <t>IRENE COPELAND</t>
  </si>
  <si>
    <t>MANLY</t>
  </si>
  <si>
    <t>OBDAM</t>
  </si>
  <si>
    <t>REPLETE</t>
  </si>
  <si>
    <t>SIR WINSTON CHURCHILL</t>
  </si>
  <si>
    <t>SWEET POMPONETTE</t>
  </si>
  <si>
    <t>TAHITI</t>
  </si>
  <si>
    <t>TETE A TETE BOUCLE</t>
  </si>
  <si>
    <t>WAVE</t>
  </si>
  <si>
    <t>WHITE LION</t>
  </si>
  <si>
    <t>WHITE MARVEL</t>
  </si>
  <si>
    <t>YELLOW CHEERFULNESS</t>
  </si>
  <si>
    <t>NARCYZY WIELKOPRZYKORONKOWE</t>
  </si>
  <si>
    <t>ACCENT</t>
  </si>
  <si>
    <t>ALTRUIST</t>
  </si>
  <si>
    <t>AVALON</t>
  </si>
  <si>
    <t>BARRETT BROWNING</t>
  </si>
  <si>
    <t>CARLTON</t>
  </si>
  <si>
    <t>CORSAGE</t>
  </si>
  <si>
    <t>DEAR LOVE</t>
  </si>
  <si>
    <t>14-16</t>
  </si>
  <si>
    <t>DECOY</t>
  </si>
  <si>
    <t>FLOWER RECORD</t>
  </si>
  <si>
    <t>FORTUNE</t>
  </si>
  <si>
    <t>ICE FOLLIES</t>
  </si>
  <si>
    <t>PINK CHARM</t>
  </si>
  <si>
    <t>PROFESSOR EINSTEIN</t>
  </si>
  <si>
    <t>RING OF FIRE</t>
  </si>
  <si>
    <t>30</t>
  </si>
  <si>
    <t>ROMANCE</t>
  </si>
  <si>
    <t>SALOME</t>
  </si>
  <si>
    <t>SLIM WHITMAN</t>
  </si>
  <si>
    <t>WILD CARNIVAL</t>
  </si>
  <si>
    <t>NARCYZY SPLIT CORONA</t>
  </si>
  <si>
    <t>APRICOT WHIRL</t>
  </si>
  <si>
    <t>BELLA ESTRELLA</t>
  </si>
  <si>
    <t>BERLIN</t>
  </si>
  <si>
    <t>CASSATA</t>
  </si>
  <si>
    <t>CURLY</t>
  </si>
  <si>
    <t>DONAUPARK</t>
  </si>
  <si>
    <t>FRILEUSE</t>
  </si>
  <si>
    <t>ORANGERY</t>
  </si>
  <si>
    <t>PAPILLON BLANC</t>
  </si>
  <si>
    <t>PRETTY IN YELLOW</t>
  </si>
  <si>
    <t>PRINTAL</t>
  </si>
  <si>
    <t>SMILING TWIN</t>
  </si>
  <si>
    <t>SPRINTER</t>
  </si>
  <si>
    <t>TIRITOMBA</t>
  </si>
  <si>
    <t>TRICOLLET</t>
  </si>
  <si>
    <t>WALTZ</t>
  </si>
  <si>
    <t>NARCYZY MINIATUROWE - DO OGRODÓW SKALNYCH</t>
  </si>
  <si>
    <t>BABY MOON</t>
  </si>
  <si>
    <t>BELL SONG</t>
  </si>
  <si>
    <t>10-12</t>
  </si>
  <si>
    <t>BLUSHING LADY</t>
  </si>
  <si>
    <t>CANALICULATUS</t>
  </si>
  <si>
    <t>GOLDEN BELLS</t>
  </si>
  <si>
    <t>7-8</t>
  </si>
  <si>
    <t>HORN OF PLENTY</t>
  </si>
  <si>
    <t>KATIE HEATH</t>
  </si>
  <si>
    <t>MINNOW</t>
  </si>
  <si>
    <t>PIPIT</t>
  </si>
  <si>
    <t>RIP VAN WINKLE</t>
  </si>
  <si>
    <t>SNOWBABY</t>
  </si>
  <si>
    <t>8-10</t>
  </si>
  <si>
    <t>SUN DISC</t>
  </si>
  <si>
    <t>TETE-A-TETE</t>
  </si>
  <si>
    <t>TOPOLINO</t>
  </si>
  <si>
    <t>NARCYZY BOTANICZNE</t>
  </si>
  <si>
    <t>ACTAEA</t>
  </si>
  <si>
    <t>GERANIUM</t>
  </si>
  <si>
    <t>PRINCESS ZAIDE</t>
  </si>
  <si>
    <t>RECURVUS</t>
  </si>
  <si>
    <t>SCARLET GEM</t>
  </si>
  <si>
    <t>NARCYZY TAZETTA</t>
  </si>
  <si>
    <t>AVALANCHE</t>
  </si>
  <si>
    <t>13-14</t>
  </si>
  <si>
    <t>CONSTANTINOPEL</t>
  </si>
  <si>
    <t>ERLICHEER</t>
  </si>
  <si>
    <t>ZIVA</t>
  </si>
  <si>
    <t>KROKUSY WIELKOKWIATOWE</t>
  </si>
  <si>
    <t xml:space="preserve">FLOWER RECORD     </t>
  </si>
  <si>
    <t>FLOWER RECORD (eko)</t>
  </si>
  <si>
    <t xml:space="preserve">GOLDEN YELLOW           </t>
  </si>
  <si>
    <t xml:space="preserve">GOLDEN YELLOW (eko)                             </t>
  </si>
  <si>
    <t xml:space="preserve">GRAND MAITRE             </t>
  </si>
  <si>
    <t>GRAND MAITRE (eko)</t>
  </si>
  <si>
    <t xml:space="preserve">JEANNE D'ARC               </t>
  </si>
  <si>
    <t>JEANNE D'ARC (eko)</t>
  </si>
  <si>
    <t xml:space="preserve">MIX                  </t>
  </si>
  <si>
    <t>MIX (eko)</t>
  </si>
  <si>
    <t xml:space="preserve">PICKWICK                    </t>
  </si>
  <si>
    <t>PICKWICK (eko)</t>
  </si>
  <si>
    <t xml:space="preserve">PURPUREUS GR.       </t>
  </si>
  <si>
    <t>PURPUREUS GR. (eko)</t>
  </si>
  <si>
    <t xml:space="preserve">REMEMBRANCE            </t>
  </si>
  <si>
    <t xml:space="preserve">REMEMBRANCE (eko)                               </t>
  </si>
  <si>
    <t>VANGUARD</t>
  </si>
  <si>
    <t>VANGUARD (eko)</t>
  </si>
  <si>
    <t>KROKUSY BOTANICZNE</t>
  </si>
  <si>
    <t>ARD SCHENK</t>
  </si>
  <si>
    <t>ARD SCHENK (eko)</t>
  </si>
  <si>
    <t xml:space="preserve">BLUE PEARL                   </t>
  </si>
  <si>
    <t xml:space="preserve">BLUE PEARL  (eko)                 </t>
  </si>
  <si>
    <t xml:space="preserve">CREAM BEAUTY             </t>
  </si>
  <si>
    <t xml:space="preserve">CREAM BEAUTY (eko)    </t>
  </si>
  <si>
    <t>DOROTHY</t>
  </si>
  <si>
    <t>DOROTHY (eko)</t>
  </si>
  <si>
    <t>FUSCOTINCUS</t>
  </si>
  <si>
    <t>FUSCOTINCUS (eko)</t>
  </si>
  <si>
    <t xml:space="preserve">GIPSY GIRL                   </t>
  </si>
  <si>
    <t>GIPSY GIRL (eko)</t>
  </si>
  <si>
    <t xml:space="preserve">GOLDEN BUNCH             </t>
  </si>
  <si>
    <t>HERALD</t>
  </si>
  <si>
    <t>MINIMUS</t>
  </si>
  <si>
    <t>ORANGE MONARCH</t>
  </si>
  <si>
    <t>PICTURATUS</t>
  </si>
  <si>
    <t xml:space="preserve">PRINS CLAUS               </t>
  </si>
  <si>
    <t>ROMANCE (eko)</t>
  </si>
  <si>
    <t xml:space="preserve">RUBY GIANT                 </t>
  </si>
  <si>
    <t>RUBY GIANT (eko)</t>
  </si>
  <si>
    <t xml:space="preserve">SNOWBUNTING             </t>
  </si>
  <si>
    <t xml:space="preserve">TOMMASINIANUS          </t>
  </si>
  <si>
    <t xml:space="preserve">TRICOLOR                     </t>
  </si>
  <si>
    <t xml:space="preserve">WHITEWELL PURPLE         </t>
  </si>
  <si>
    <t>WHITEWELL PURPLE (eko)</t>
  </si>
  <si>
    <t>KROKUSY KWITNĄCE JESIENIĄ</t>
  </si>
  <si>
    <t xml:space="preserve">CONQUEROR </t>
  </si>
  <si>
    <t>CONQUEROR (eko)</t>
  </si>
  <si>
    <t>OCHROLEUCUS</t>
  </si>
  <si>
    <t>SATIVUS (eko)</t>
  </si>
  <si>
    <t xml:space="preserve">SPECIOSUS </t>
  </si>
  <si>
    <t>SPECIOSUS (eko)</t>
  </si>
  <si>
    <t>ZONATHUS</t>
  </si>
  <si>
    <t>ZONATHUS (eko)</t>
  </si>
  <si>
    <t xml:space="preserve">IRYSY </t>
  </si>
  <si>
    <t>AUCHERII</t>
  </si>
  <si>
    <t>BUCHARICA</t>
  </si>
  <si>
    <t>HERMODACTYLUS TUBEROSUS</t>
  </si>
  <si>
    <t>25</t>
  </si>
  <si>
    <t>IRYSY HOLENDERSKIE</t>
  </si>
  <si>
    <t>HOLLANDICA MIX</t>
  </si>
  <si>
    <t>GOLDEN HARVEST</t>
  </si>
  <si>
    <t>IMPERATOR</t>
  </si>
  <si>
    <t>PROF. BLAAUW</t>
  </si>
  <si>
    <t>SYMPHONY</t>
  </si>
  <si>
    <t>WHITE EXCELSIOR</t>
  </si>
  <si>
    <t>IRYSY DROBNOKWIATOWE</t>
  </si>
  <si>
    <t xml:space="preserve">ALIDA </t>
  </si>
  <si>
    <t>6-7</t>
  </si>
  <si>
    <t>K. HODGKINS</t>
  </si>
  <si>
    <t>PURPLE GEM</t>
  </si>
  <si>
    <t xml:space="preserve">R. DANFORDIAE </t>
  </si>
  <si>
    <t>R. HARMONY</t>
  </si>
  <si>
    <t>R. J.S. DIJT</t>
  </si>
  <si>
    <t>RETICULATA</t>
  </si>
  <si>
    <t>SZACHOWNICE (FRITILLARIA)</t>
  </si>
  <si>
    <t>ACMOPETALA</t>
  </si>
  <si>
    <t>AUREOMARGINATA</t>
  </si>
  <si>
    <t>20-22</t>
  </si>
  <si>
    <t>AURORA</t>
  </si>
  <si>
    <t>18-20</t>
  </si>
  <si>
    <t>LUTEA</t>
  </si>
  <si>
    <t>MELEAGRIS MIX</t>
  </si>
  <si>
    <t>MICHAILOWSKI</t>
  </si>
  <si>
    <t>PERSICA</t>
  </si>
  <si>
    <t>RADDEANA</t>
  </si>
  <si>
    <t>16-18</t>
  </si>
  <si>
    <t>RUBRA</t>
  </si>
  <si>
    <t xml:space="preserve">RUBRA </t>
  </si>
  <si>
    <t xml:space="preserve">UVA VULPIS </t>
  </si>
  <si>
    <t>CZOSNKI OZDOBNE (ALLIUM)</t>
  </si>
  <si>
    <t>ALBOPILOSUM</t>
  </si>
  <si>
    <t>ATROPURPUREUM</t>
  </si>
  <si>
    <t>FIRMAMENT</t>
  </si>
  <si>
    <t>FORELOCK</t>
  </si>
  <si>
    <t>GIGANTEUM</t>
  </si>
  <si>
    <t>GLADIATOR</t>
  </si>
  <si>
    <t>GLOBEMASTER</t>
  </si>
  <si>
    <t>HAIR</t>
  </si>
  <si>
    <t>KARATAVIENSE</t>
  </si>
  <si>
    <t>MACLEANII</t>
  </si>
  <si>
    <t>MOLY LUTEUM</t>
  </si>
  <si>
    <t>MOUNT EVEREST</t>
  </si>
  <si>
    <t>NIGRUM</t>
  </si>
  <si>
    <t>OBLIQUUM YELLOW</t>
  </si>
  <si>
    <t>OSTROWSKIANUM</t>
  </si>
  <si>
    <t>PURPLE SENSATION</t>
  </si>
  <si>
    <t>ROUND AND PURPLE</t>
  </si>
  <si>
    <t>SCHUBERTII</t>
  </si>
  <si>
    <t xml:space="preserve">SCORODOPRASUM ART </t>
  </si>
  <si>
    <t>SICULUM</t>
  </si>
  <si>
    <t>SPHAEROCEPHALON</t>
  </si>
  <si>
    <t>SUMMER DRUMMER</t>
  </si>
  <si>
    <t>SZAFIRKI (MUSCARI)</t>
  </si>
  <si>
    <t>ALBUM</t>
  </si>
  <si>
    <t>ARMENIACUM</t>
  </si>
  <si>
    <t>AZUREUM</t>
  </si>
  <si>
    <t>DARK EYES</t>
  </si>
  <si>
    <t>FANTASY CREATION</t>
  </si>
  <si>
    <t>GOLDEN FRAGRANCE</t>
  </si>
  <si>
    <t>9-10</t>
  </si>
  <si>
    <t>LATIFOLIUM</t>
  </si>
  <si>
    <t>MUSCARIMI</t>
  </si>
  <si>
    <t>PINK SUNRISE</t>
  </si>
  <si>
    <t>PLUMOSUM</t>
  </si>
  <si>
    <t>VALERIE FINNIS</t>
  </si>
  <si>
    <t>PRZEBIŚNIEGI (GALANTHUS)</t>
  </si>
  <si>
    <t>DOUBLE</t>
  </si>
  <si>
    <t>DOUBLE (eko)</t>
  </si>
  <si>
    <t>4-5</t>
  </si>
  <si>
    <t>NIVALIS</t>
  </si>
  <si>
    <t>NIVALIS (eko)</t>
  </si>
  <si>
    <t xml:space="preserve">NIVALIS </t>
  </si>
  <si>
    <t>CEBULICE (SCILLA)</t>
  </si>
  <si>
    <t>BIFOLIA ALBA</t>
  </si>
  <si>
    <t>BIFOLIA BLUE</t>
  </si>
  <si>
    <t>BIFOLIA PINK</t>
  </si>
  <si>
    <t>CAMPANULATA BLUE</t>
  </si>
  <si>
    <t>CAMPANULATA MIXED</t>
  </si>
  <si>
    <t>CAMPANULATA PINK</t>
  </si>
  <si>
    <t>CAMPANULATA WHITE</t>
  </si>
  <si>
    <t>PERUVIANA</t>
  </si>
  <si>
    <t>SIBERICA</t>
  </si>
  <si>
    <t>SIBERICA (eko)</t>
  </si>
  <si>
    <t>SIBERICA ALBA</t>
  </si>
  <si>
    <t>KAMASJE (CAMASSIA)</t>
  </si>
  <si>
    <t>BLUE MELODY</t>
  </si>
  <si>
    <t>CUSICKII</t>
  </si>
  <si>
    <t>LEICHTINII ALBA</t>
  </si>
  <si>
    <t>ZIMOWITY (COLCHICUM)</t>
  </si>
  <si>
    <t>ALBOPLENUM</t>
  </si>
  <si>
    <t>THE GIANT</t>
  </si>
  <si>
    <t>VIOLET QUEEN</t>
  </si>
  <si>
    <t>WATERLILY</t>
  </si>
  <si>
    <t>POZOSTAŁE CEBULE</t>
  </si>
  <si>
    <t>5+</t>
  </si>
  <si>
    <t>AFRICAN QUEEN</t>
  </si>
  <si>
    <t>ALTARI</t>
  </si>
  <si>
    <t>ANASTASIA</t>
  </si>
  <si>
    <t>ANNEMARIE'S DREAM</t>
  </si>
  <si>
    <t>APOLLO</t>
  </si>
  <si>
    <t>BOOGIE WOOGIE</t>
  </si>
  <si>
    <t>CANDIDUM</t>
  </si>
  <si>
    <t>CASA BLANCA</t>
  </si>
  <si>
    <t>CONCA D'OR</t>
  </si>
  <si>
    <t>DEVOTION</t>
  </si>
  <si>
    <t>DIZZY</t>
  </si>
  <si>
    <t>FLORE PLENO</t>
  </si>
  <si>
    <t>FOREVER SUSAN</t>
  </si>
  <si>
    <t>GOLDEN SPLENDOUR</t>
  </si>
  <si>
    <t>JOSEPHINE</t>
  </si>
  <si>
    <t>LADY ALICE</t>
  </si>
  <si>
    <t>LE REVE</t>
  </si>
  <si>
    <t>LEICHTLINII</t>
  </si>
  <si>
    <t>LITTLE KISS</t>
  </si>
  <si>
    <t>LUXOR</t>
  </si>
  <si>
    <t>MISS LILY</t>
  </si>
  <si>
    <t>NIGHT FLYER</t>
  </si>
  <si>
    <t>NOVE CENTO</t>
  </si>
  <si>
    <t>ORANGE ELECTRIC</t>
  </si>
  <si>
    <t>PINK PERFECTION</t>
  </si>
  <si>
    <t>PURPLE PRINCE</t>
  </si>
  <si>
    <t>RED VELVET</t>
  </si>
  <si>
    <t>REGALE</t>
  </si>
  <si>
    <t>ROBERT SWANSON</t>
  </si>
  <si>
    <t>SALMON TIGER</t>
  </si>
  <si>
    <t>SATISFACTION</t>
  </si>
  <si>
    <t>SCARLET DELIGHT</t>
  </si>
  <si>
    <t>SHEHEREZADE</t>
  </si>
  <si>
    <t>SORBET</t>
  </si>
  <si>
    <t>SPECIOSUM ALBUM</t>
  </si>
  <si>
    <t>SPECIOSUM RUBRUM</t>
  </si>
  <si>
    <t>SPRING PINK</t>
  </si>
  <si>
    <t>STACCATO</t>
  </si>
  <si>
    <t>STARGAZER</t>
  </si>
  <si>
    <t>TIGER WHITE</t>
  </si>
  <si>
    <t>TIGRINIUM ORANGE</t>
  </si>
  <si>
    <t>20-25</t>
  </si>
  <si>
    <t>24-26</t>
  </si>
  <si>
    <t>x</t>
  </si>
  <si>
    <t>HIACYNT</t>
  </si>
  <si>
    <t>KROKUS</t>
  </si>
  <si>
    <t>IRYS</t>
  </si>
  <si>
    <t>SZACHOWNICA</t>
  </si>
  <si>
    <t>CZOSNEK</t>
  </si>
  <si>
    <t>SZAFIREK</t>
  </si>
  <si>
    <t>PRZEBIŚNIEG</t>
  </si>
  <si>
    <t>CEBULICA</t>
  </si>
  <si>
    <t>KAMASJA</t>
  </si>
  <si>
    <t>ZIMOWIT</t>
  </si>
  <si>
    <t>ZAWILEC</t>
  </si>
  <si>
    <t>SMIEŻNIK</t>
  </si>
  <si>
    <t>CORYDALIS</t>
  </si>
  <si>
    <t>RANNIK</t>
  </si>
  <si>
    <t>PSI ZĄB</t>
  </si>
  <si>
    <t>FREZJA</t>
  </si>
  <si>
    <t>MIECZYK</t>
  </si>
  <si>
    <t>ŚNIEZYCA</t>
  </si>
  <si>
    <t>SZCAWIK</t>
  </si>
  <si>
    <t>PUSZKINIA</t>
  </si>
  <si>
    <t>JASKIER</t>
  </si>
  <si>
    <t>RÓŻA JER.</t>
  </si>
  <si>
    <t>STERNBERGIA</t>
  </si>
  <si>
    <r>
      <t xml:space="preserve">BLANDA BLUE SHADES </t>
    </r>
    <r>
      <rPr>
        <sz val="8"/>
        <color indexed="8"/>
        <rFont val="Arial"/>
        <family val="2"/>
        <charset val="238"/>
      </rPr>
      <t>(ANEMON)</t>
    </r>
  </si>
  <si>
    <t>SOLIDA BETH EVANS</t>
  </si>
  <si>
    <t xml:space="preserve">DOUBLE MIX </t>
  </si>
  <si>
    <t>SELAGINELLA LEPIDOPHYLLA</t>
  </si>
  <si>
    <t>SZCZAWIK</t>
  </si>
  <si>
    <t>KEN ASLET (OXALIS)</t>
  </si>
  <si>
    <t>LILIA</t>
  </si>
  <si>
    <t xml:space="preserve">ZAMAWIAM - ILOŚĆ KARTONÓW </t>
  </si>
  <si>
    <t>ZAMAWIAM - ILOŚĆ KARTONÓW POŁÓWKOWYCH</t>
  </si>
  <si>
    <t>Tulipany pakowane w kartony uchylne dostępne też w kartonach połówkowych (50% standardowych ilości), droższe o jeden grosz za sztukę.</t>
  </si>
  <si>
    <t>TULIPANY, NARCYZY, KROKUSY I INNE CEBULE W KARTONACH UCHYLNYCH - STANDARD</t>
  </si>
  <si>
    <t>HIACYNTY W KARTONACH UCHYLNYCH- STANDARD</t>
  </si>
  <si>
    <t>SUPER NOWOŚCI W KARTONACH UCHYLNYCH</t>
  </si>
  <si>
    <t>LILIE W KARTONACH UCHYLNYCH - STANDARD</t>
  </si>
  <si>
    <t>SATIVUS</t>
  </si>
  <si>
    <r>
      <t xml:space="preserve">BLUE GIANT </t>
    </r>
    <r>
      <rPr>
        <sz val="6"/>
        <color indexed="8"/>
        <rFont val="Arial"/>
        <family val="2"/>
        <charset val="238"/>
      </rPr>
      <t>(CHIONODOXA)</t>
    </r>
  </si>
  <si>
    <r>
      <t xml:space="preserve">LUCILIAE </t>
    </r>
    <r>
      <rPr>
        <sz val="6"/>
        <color indexed="8"/>
        <rFont val="Arial"/>
        <family val="2"/>
        <charset val="238"/>
      </rPr>
      <t>(CHIONODOXA)</t>
    </r>
  </si>
  <si>
    <r>
      <t>LUC. ALBA</t>
    </r>
    <r>
      <rPr>
        <sz val="6"/>
        <color theme="1"/>
        <rFont val="Arial"/>
        <family val="2"/>
        <charset val="238"/>
      </rPr>
      <t xml:space="preserve"> </t>
    </r>
    <r>
      <rPr>
        <sz val="6"/>
        <color indexed="8"/>
        <rFont val="Arial"/>
        <family val="2"/>
        <charset val="238"/>
      </rPr>
      <t>(CHIONODOXA)</t>
    </r>
  </si>
  <si>
    <r>
      <t>PINK GIANT</t>
    </r>
    <r>
      <rPr>
        <sz val="6"/>
        <color theme="1"/>
        <rFont val="Arial"/>
        <family val="2"/>
        <charset val="238"/>
      </rPr>
      <t xml:space="preserve"> </t>
    </r>
    <r>
      <rPr>
        <sz val="6"/>
        <color indexed="8"/>
        <rFont val="Arial"/>
        <family val="2"/>
        <charset val="238"/>
      </rPr>
      <t>(CHIONODOXA)</t>
    </r>
  </si>
  <si>
    <r>
      <t xml:space="preserve">CILICICA </t>
    </r>
    <r>
      <rPr>
        <sz val="6"/>
        <color indexed="8"/>
        <rFont val="Arial"/>
        <family val="2"/>
        <charset val="238"/>
      </rPr>
      <t>(ERANTHIS)</t>
    </r>
  </si>
  <si>
    <r>
      <t xml:space="preserve">PAGODA </t>
    </r>
    <r>
      <rPr>
        <sz val="6"/>
        <color indexed="8"/>
        <rFont val="Arial"/>
        <family val="2"/>
        <charset val="238"/>
      </rPr>
      <t>(ERYTHRONIUM)</t>
    </r>
  </si>
  <si>
    <r>
      <t xml:space="preserve">BYZANTINUS </t>
    </r>
    <r>
      <rPr>
        <sz val="6"/>
        <color indexed="8"/>
        <rFont val="Arial"/>
        <family val="2"/>
        <charset val="238"/>
      </rPr>
      <t>(GLADIOLUS)</t>
    </r>
  </si>
  <si>
    <r>
      <t>AESTIVUM</t>
    </r>
    <r>
      <rPr>
        <sz val="6"/>
        <color theme="1"/>
        <rFont val="Arial"/>
        <family val="2"/>
        <charset val="238"/>
      </rPr>
      <t xml:space="preserve"> </t>
    </r>
    <r>
      <rPr>
        <sz val="6"/>
        <color indexed="8"/>
        <rFont val="Arial"/>
        <family val="2"/>
        <charset val="238"/>
      </rPr>
      <t>(LEUCOJUM)</t>
    </r>
  </si>
  <si>
    <r>
      <t xml:space="preserve">VERSICOLOR </t>
    </r>
    <r>
      <rPr>
        <sz val="6"/>
        <color indexed="8"/>
        <rFont val="Arial"/>
        <family val="2"/>
        <charset val="238"/>
      </rPr>
      <t>(OXALIS)</t>
    </r>
  </si>
  <si>
    <r>
      <t>LIBANOTICA</t>
    </r>
    <r>
      <rPr>
        <sz val="6"/>
        <color theme="1"/>
        <rFont val="Arial"/>
        <family val="2"/>
        <charset val="238"/>
      </rPr>
      <t xml:space="preserve"> </t>
    </r>
    <r>
      <rPr>
        <sz val="6"/>
        <color indexed="8"/>
        <rFont val="Arial"/>
        <family val="2"/>
        <charset val="238"/>
      </rPr>
      <t>(PUSCHKINIA)</t>
    </r>
  </si>
  <si>
    <r>
      <t xml:space="preserve">MIX </t>
    </r>
    <r>
      <rPr>
        <sz val="6"/>
        <color indexed="8"/>
        <rFont val="Arial"/>
        <family val="2"/>
        <charset val="238"/>
      </rPr>
      <t>(RANUNCULUS)</t>
    </r>
  </si>
  <si>
    <r>
      <t xml:space="preserve">LUTEA </t>
    </r>
    <r>
      <rPr>
        <sz val="6"/>
        <color indexed="8"/>
        <rFont val="Arial"/>
        <family val="2"/>
        <charset val="238"/>
      </rPr>
      <t>(STERNBERGIA)</t>
    </r>
  </si>
  <si>
    <t>CEBULE W LUZIE - STANDARD</t>
  </si>
  <si>
    <t>CYKLAMEN</t>
  </si>
  <si>
    <t>PUSTYNNIK</t>
  </si>
  <si>
    <t xml:space="preserve">NEAPOLITANUM </t>
  </si>
  <si>
    <t>BUNGEI  (EREMURUS)</t>
  </si>
  <si>
    <t>PINOKKIO (EREMURUS)</t>
  </si>
  <si>
    <t>LUTEA (FRITILLARIA)</t>
  </si>
  <si>
    <t>RUBRA (FRITILLARIA)</t>
  </si>
  <si>
    <t>MIX</t>
  </si>
  <si>
    <t>BIAŁY</t>
  </si>
  <si>
    <t>NIEBIESKI</t>
  </si>
  <si>
    <t>PASKOWANY</t>
  </si>
  <si>
    <t>ŻÓŁTY</t>
  </si>
  <si>
    <t>RÓŻOWY</t>
  </si>
  <si>
    <t>CZERWONY</t>
  </si>
  <si>
    <t>10+</t>
  </si>
  <si>
    <t>AMARYLIS</t>
  </si>
  <si>
    <t>36-38</t>
  </si>
  <si>
    <t>2-3</t>
  </si>
  <si>
    <t>250</t>
  </si>
  <si>
    <t>206</t>
  </si>
  <si>
    <t>200</t>
  </si>
  <si>
    <t>202</t>
  </si>
  <si>
    <t>228</t>
  </si>
  <si>
    <t>180</t>
  </si>
  <si>
    <t>150</t>
  </si>
  <si>
    <t>190</t>
  </si>
  <si>
    <t>166</t>
  </si>
  <si>
    <t>211</t>
  </si>
  <si>
    <t>183</t>
  </si>
  <si>
    <t>222</t>
  </si>
  <si>
    <t>169</t>
  </si>
  <si>
    <t>173</t>
  </si>
  <si>
    <t>209</t>
  </si>
  <si>
    <t>236</t>
  </si>
  <si>
    <t>162</t>
  </si>
  <si>
    <t>1000</t>
  </si>
  <si>
    <t>224</t>
  </si>
  <si>
    <t>500</t>
  </si>
  <si>
    <t>189</t>
  </si>
  <si>
    <t>125</t>
  </si>
  <si>
    <t>350</t>
  </si>
  <si>
    <t>205</t>
  </si>
  <si>
    <t>164</t>
  </si>
  <si>
    <t>750</t>
  </si>
  <si>
    <t>274</t>
  </si>
  <si>
    <t>148</t>
  </si>
  <si>
    <t>188</t>
  </si>
  <si>
    <t>299</t>
  </si>
  <si>
    <t>194</t>
  </si>
  <si>
    <t>182</t>
  </si>
  <si>
    <t>244</t>
  </si>
  <si>
    <t>207</t>
  </si>
  <si>
    <t>235</t>
  </si>
  <si>
    <t>259</t>
  </si>
  <si>
    <t>218</t>
  </si>
  <si>
    <t>187</t>
  </si>
  <si>
    <t>220</t>
  </si>
  <si>
    <t>249</t>
  </si>
  <si>
    <t>232</t>
  </si>
  <si>
    <t>197</t>
  </si>
  <si>
    <t>186</t>
  </si>
  <si>
    <t>269</t>
  </si>
  <si>
    <t>241</t>
  </si>
  <si>
    <t>243</t>
  </si>
  <si>
    <t>216</t>
  </si>
  <si>
    <t>199</t>
  </si>
  <si>
    <t>247</t>
  </si>
  <si>
    <t>219</t>
  </si>
  <si>
    <t>214</t>
  </si>
  <si>
    <t>178</t>
  </si>
  <si>
    <t>163</t>
  </si>
  <si>
    <t>400</t>
  </si>
  <si>
    <t>175</t>
  </si>
  <si>
    <t>158</t>
  </si>
  <si>
    <t>179</t>
  </si>
  <si>
    <t>234</t>
  </si>
  <si>
    <t>172</t>
  </si>
  <si>
    <t>208</t>
  </si>
  <si>
    <t>375</t>
  </si>
  <si>
    <t>225</t>
  </si>
  <si>
    <t>117</t>
  </si>
  <si>
    <t>210</t>
  </si>
  <si>
    <t>111</t>
  </si>
  <si>
    <t>168</t>
  </si>
  <si>
    <t>298</t>
  </si>
  <si>
    <t>15</t>
  </si>
  <si>
    <t>307</t>
  </si>
  <si>
    <t>336</t>
  </si>
  <si>
    <t>313</t>
  </si>
  <si>
    <t>357</t>
  </si>
  <si>
    <t>127</t>
  </si>
  <si>
    <t>280</t>
  </si>
  <si>
    <t>103</t>
  </si>
  <si>
    <t>165</t>
  </si>
  <si>
    <t>75</t>
  </si>
  <si>
    <t>238</t>
  </si>
  <si>
    <t>177</t>
  </si>
  <si>
    <t>70</t>
  </si>
  <si>
    <t>227</t>
  </si>
  <si>
    <t>253</t>
  </si>
  <si>
    <t>ZESTAWY- SUPER NOWOŚCI</t>
  </si>
  <si>
    <t>Z. 447 KOL. CZERWONA - SPICY RED</t>
  </si>
  <si>
    <t xml:space="preserve">Z. 273  TULIPANY  MIX  WCZESNE  </t>
  </si>
  <si>
    <t xml:space="preserve">Z. 274  TULIPANY  MIX  WCZESNE  </t>
  </si>
  <si>
    <t xml:space="preserve">Z. 275  TULIPANY  MIX  WCZESNE  </t>
  </si>
  <si>
    <t xml:space="preserve">Z.  276  TULIPANY  MIX  WCZESNE  </t>
  </si>
  <si>
    <t>Z.  277  TULIPANY  MIX  WCZESNE</t>
  </si>
  <si>
    <t xml:space="preserve">Z.  278  TULIPANY  MIX  WCZESNE  </t>
  </si>
  <si>
    <t>Z. 448 KOL. FIOLET. - DEEP PURPLE</t>
  </si>
  <si>
    <t>ZESTAWY WCZESNE</t>
  </si>
  <si>
    <t xml:space="preserve">ZESTAWY EXCLUSIVE </t>
  </si>
  <si>
    <t xml:space="preserve">Z.  430  TUL. EXCLUSIVE  PAPUZIE  </t>
  </si>
  <si>
    <t xml:space="preserve">Z.  431  TUL.  EXCLUSIVE  PAPUZIE  </t>
  </si>
  <si>
    <t>Z.  435  TUL.  EXCLUSIVE  VIRIDIFLORA</t>
  </si>
  <si>
    <t>Z.  437 TUL. EXCLUSIVE PEŁNE</t>
  </si>
  <si>
    <t>Z.  438 TUL. EXCLUSIVE PEŁNE</t>
  </si>
  <si>
    <t>Z.  433  TUL.  EXCL. STRZĘP.  PEŁNE</t>
  </si>
  <si>
    <t>Z.  436  TUL.  EXCL. STRZĘP. PEŁNE</t>
  </si>
  <si>
    <t>ZESTAWY STANDARD</t>
  </si>
  <si>
    <t>Z.  010  HIACYNTY</t>
  </si>
  <si>
    <t>Z.  011 HIACYNTY</t>
  </si>
  <si>
    <t>Z.  012 HIACYNTY</t>
  </si>
  <si>
    <t>Z.  020  HIACYNTY</t>
  </si>
  <si>
    <t>Z.  021  HIACYNTY</t>
  </si>
  <si>
    <t>Z.   030  HIACYNTY</t>
  </si>
  <si>
    <t xml:space="preserve">Z.  031  HIACYNTY </t>
  </si>
  <si>
    <t>Z.  032 HIACYNTY</t>
  </si>
  <si>
    <t>Z.  033 HIACYNTY</t>
  </si>
  <si>
    <t>Z.  040  HIACYNTY PEŁNE</t>
  </si>
  <si>
    <t>Z.  041  HIACYNTY PEŁNE</t>
  </si>
  <si>
    <t>Z.  050  KROKUSY  WIELKOKWIATOWE</t>
  </si>
  <si>
    <t>Z.  053  KROKUSY  WIELKOKWIATOWE</t>
  </si>
  <si>
    <t>Z.  051  KROKUSY  WIELKOKWIATOWE</t>
  </si>
  <si>
    <t xml:space="preserve">Z.  060  KROKUSY  BOTANICZNE </t>
  </si>
  <si>
    <t>Z.  061  KROKUSY  BOTANICZNE</t>
  </si>
  <si>
    <t>Z.  062  KROKUSY  BOTANICZNE</t>
  </si>
  <si>
    <t>Z.  063 KROKUSY BOTANICZNE</t>
  </si>
  <si>
    <t>Z.  064 KROKUSY BOTANICZNE</t>
  </si>
  <si>
    <t>Z.  070  KROKUSY  JESIENNE</t>
  </si>
  <si>
    <t>Z.  072  ZIMOWITY (COLCHICUM)</t>
  </si>
  <si>
    <t>Z.  080  CZOSNKI (ALLIUM)</t>
  </si>
  <si>
    <t>Z.  081  CZOSNKI (ALLIUM)</t>
  </si>
  <si>
    <t>Z.  090  IRYSY  NISKIE</t>
  </si>
  <si>
    <t>Z.  091  IRYSY  NISKIE</t>
  </si>
  <si>
    <t>Z.  100  IRYSY  HOLLANDICA</t>
  </si>
  <si>
    <t>Z.  101  IRYSY  HOLLANDICA</t>
  </si>
  <si>
    <t>Z.  110  SZAFIRKI (MUSCARI)</t>
  </si>
  <si>
    <t>Z.  111  SZAFIRKI (MUSCARI)</t>
  </si>
  <si>
    <t>Z.  120  CEBULICE (SCILLA)</t>
  </si>
  <si>
    <t xml:space="preserve">Z.  130  ZAWILCE PEŁNE (ANEMON) </t>
  </si>
  <si>
    <t>Z.  140  JASKRY (RANUNCULUS)</t>
  </si>
  <si>
    <t>Z.  145  FREZJE PEŁNE</t>
  </si>
  <si>
    <t>Z.  150  TULIPANY  BOTANICZNE</t>
  </si>
  <si>
    <t>Z.  151  TULIPANY  BOTANICZNE</t>
  </si>
  <si>
    <t>Z.  152  TULIPANY  BOTANICZNE</t>
  </si>
  <si>
    <t>Z.  153  TULIPANY  BOTANICZNE</t>
  </si>
  <si>
    <t xml:space="preserve">Z.  154  TULIPANY  BOTANICZNE                                                                     </t>
  </si>
  <si>
    <t>Z. 155 TULIPANY PRAESTANS</t>
  </si>
  <si>
    <t>Z.  160  TULIPANY  NISKIE</t>
  </si>
  <si>
    <t>Z.  161  TULIPANY  NISKIE</t>
  </si>
  <si>
    <t>Z.  162  TULIPANY  NISKIE</t>
  </si>
  <si>
    <t>Z.  163  TULIPANY  NISKIE</t>
  </si>
  <si>
    <t>Z.  164  TULIPANY  NISKIE</t>
  </si>
  <si>
    <t>Z.  165 TULIPANY NISKIE</t>
  </si>
  <si>
    <t>Z.  166 TULIPANY NISKIE</t>
  </si>
  <si>
    <t>Z.  168 TULIPANY NISKIE</t>
  </si>
  <si>
    <t>Z.  170  TULIPANY  PAPUZIE</t>
  </si>
  <si>
    <t>Z.  171  TULIPANY  PAPUZIE</t>
  </si>
  <si>
    <t>Z.  172  TULIPANY  PAPUZIE</t>
  </si>
  <si>
    <t>Z.  173  TULIPANY  PAPUZIE</t>
  </si>
  <si>
    <t>Z.  175  TULIPANY  PAPUZIE</t>
  </si>
  <si>
    <t>Z.  176 TULIPANY PAPUZIE</t>
  </si>
  <si>
    <t>Z.  180  TULIPANY  STRZĘPIASTE</t>
  </si>
  <si>
    <t>Z.  181  TULIPANY  STRZĘPIASTE</t>
  </si>
  <si>
    <t>Z.  182  TULIPANY  STRZĘPIASTE</t>
  </si>
  <si>
    <t>Z.  183 TULIPANY STRZĘPIASTE</t>
  </si>
  <si>
    <t>Z.  184 TULIPANY STRZĘPIASTE</t>
  </si>
  <si>
    <t>Z. 190  TULIPANY  LILIOKSZTAŁTNE</t>
  </si>
  <si>
    <t>Z.  191  TULIPANY  LILIOKSZTAŁTNE</t>
  </si>
  <si>
    <t>Z.  192  TULIPANY  LILIOKSZTAŁTNE</t>
  </si>
  <si>
    <t>Z.  200  TULIPANY  BUKIETOWE</t>
  </si>
  <si>
    <t>Z.  201  TULIPANY  BUKIETOWE</t>
  </si>
  <si>
    <t>Z.  202  TULIPANY  BUKIETOWE</t>
  </si>
  <si>
    <t>Z.  203  TULIPANY  BUKIETOWE</t>
  </si>
  <si>
    <t>Z.  204 TULIPANY BUKIETOWE</t>
  </si>
  <si>
    <t>Z.  205 TULIPANY PEŁNE BUKIETOWE</t>
  </si>
  <si>
    <t>Z.  207 TULIPANY CLUB-MIX</t>
  </si>
  <si>
    <t>Z.  210  TULIPANY  PEŁNE</t>
  </si>
  <si>
    <t>Z.  211  TULIPANY PEŁNE</t>
  </si>
  <si>
    <t>Z.  212  TULIPANY  PEŁNE</t>
  </si>
  <si>
    <t>Z.  213  TULIPANY  PEŁNE</t>
  </si>
  <si>
    <t>Z.  214  TULIPANY  PEŁNE</t>
  </si>
  <si>
    <t>Z.  215 TULIPANY PEŁNE</t>
  </si>
  <si>
    <t>Z.  216 TULIPANY PEŁNE</t>
  </si>
  <si>
    <t>Z.  217 TULIPANY PEŁNE</t>
  </si>
  <si>
    <t>Z.  218 TULIPANY PEŁNE</t>
  </si>
  <si>
    <t>Z.  219 TULIPANY TRIUMPH</t>
  </si>
  <si>
    <t>Z.  220  TULIPANY  TRIUMPH</t>
  </si>
  <si>
    <t>Z.  221  TULIPANY  TRIUMPH</t>
  </si>
  <si>
    <t>Z.  222  TULIPANY  TRIUMPH</t>
  </si>
  <si>
    <t>Z.  223  TULIPANY  TRIUMPH</t>
  </si>
  <si>
    <t>Z.  225 TULIPANY WIELOBARWNE</t>
  </si>
  <si>
    <t>Z.  226 TULIPANY WIELOBARWNE</t>
  </si>
  <si>
    <t>Z.  227 TULIPANY WIELOBARWNE</t>
  </si>
  <si>
    <t>Z.  228 TULIPANY WIELOBARWNE</t>
  </si>
  <si>
    <t xml:space="preserve">Z.  229 TULIPANY </t>
  </si>
  <si>
    <t>Z.  230 TULIPANY PRINCE-MIX</t>
  </si>
  <si>
    <t>Z.  231  TULIPANY  VIRIDIFLORA</t>
  </si>
  <si>
    <t>Z.  240   TULIPANY  DARWINA</t>
  </si>
  <si>
    <t>Z.  241   TULIPANY  DARWINA</t>
  </si>
  <si>
    <t xml:space="preserve">Z.  242 TULIPANY </t>
  </si>
  <si>
    <t>Z.  250  TULIPANY  FOSTERIANA</t>
  </si>
  <si>
    <t>Z.  251  TULIPANY  FOSTERIANA</t>
  </si>
  <si>
    <t>Z.  270  TULIPANY  MIX</t>
  </si>
  <si>
    <t>Z.  271  TULIPANY  MIX</t>
  </si>
  <si>
    <t>Z.  285 TULIPANY</t>
  </si>
  <si>
    <t>Z.  440 TULIPANY DONICZKOWE</t>
  </si>
  <si>
    <t>Z. 441  TULIPANY TRIUMPH</t>
  </si>
  <si>
    <t>Z.  445 KOLEKCJA CZARNA</t>
  </si>
  <si>
    <t xml:space="preserve">Z.  446 KOLEKCJA BIAŁA </t>
  </si>
  <si>
    <t>Z.  272  TULIPANY  I  NARCYZY  MIX</t>
  </si>
  <si>
    <t>Z.  280  TULIPANY  I  NARCYZY  MIX</t>
  </si>
  <si>
    <t>Z.  281  MIX</t>
  </si>
  <si>
    <t>Z.  282 NARCYZY I HIACYNTY</t>
  </si>
  <si>
    <t>Z.  283 MIX</t>
  </si>
  <si>
    <t>Z.  284 TULIPANY I HIACYNTY</t>
  </si>
  <si>
    <t>Z. 293 NARCYZYZY MINI</t>
  </si>
  <si>
    <t>Z.  300  NARCYZY  12/14</t>
  </si>
  <si>
    <t>Z.  301  NARCYZY  SPLIT  CORONA</t>
  </si>
  <si>
    <t xml:space="preserve">Z.  302  NARCYZY  12/14                                                                               </t>
  </si>
  <si>
    <t>Z.  303  NARCYZY  12/14</t>
  </si>
  <si>
    <t>Z.  304 NARCYZY SPLIT CORONA</t>
  </si>
  <si>
    <t>Z.  305 NARCYZY</t>
  </si>
  <si>
    <t>Z.  310  NARCYZY  PEŁNE  12/14</t>
  </si>
  <si>
    <t>Z.  322 NARCYZY</t>
  </si>
  <si>
    <t>Z.  330  AMARYLISY (HIPPEASTRUM)</t>
  </si>
  <si>
    <t>Z.  362  MIX</t>
  </si>
  <si>
    <t>Z.  363  MIX</t>
  </si>
  <si>
    <t>Z.  375 LILIE DRZEWIASTE</t>
  </si>
  <si>
    <t>Z. 376 LILIE DRZEWIASTE</t>
  </si>
  <si>
    <t>Z.  380  LILIE  ORIENTALNE</t>
  </si>
  <si>
    <t>Z.  381  LILIE  ORIENTALNE</t>
  </si>
  <si>
    <t>Z.  390  LILIE  AZJATYCKIE</t>
  </si>
  <si>
    <t>Z.  391  LILIE  AZJATYCKIE</t>
  </si>
  <si>
    <t>Z.  400  LILIE  TRĄBKOWE</t>
  </si>
  <si>
    <t>Z.  410  LILIE  MIX</t>
  </si>
  <si>
    <t>Z.  421 FUNKIE (HOSTA)</t>
  </si>
  <si>
    <t>Z.  422 LILIOWCE (HEMEROCALLIS)</t>
  </si>
  <si>
    <t>Z.  423 PIWONIE (PAEONIA)</t>
  </si>
  <si>
    <t>Z.  424 TAWUŁKI (ASTILBE)</t>
  </si>
  <si>
    <t>ZAMAWIAM - ILOŚĆ ZESTAWÓW</t>
  </si>
  <si>
    <t>SEN. SSP MONTANUM</t>
  </si>
  <si>
    <t>WARTOŚĆ ZAMÓWIENIA PRZED RABATEM</t>
  </si>
  <si>
    <t>ILOŚĆ ZAMÓWIONYCH KARTONÓW</t>
  </si>
  <si>
    <t>Christophii</t>
  </si>
  <si>
    <t>Giganteum</t>
  </si>
  <si>
    <t>Gladiator</t>
  </si>
  <si>
    <t>Ivory Queen</t>
  </si>
  <si>
    <t>Purple Sensation</t>
  </si>
  <si>
    <t>Sphaerocephalon</t>
  </si>
  <si>
    <t>czerwony</t>
  </si>
  <si>
    <t>biały</t>
  </si>
  <si>
    <t>różowy</t>
  </si>
  <si>
    <t>Mr. Fokker</t>
  </si>
  <si>
    <t>Leichtinii</t>
  </si>
  <si>
    <t>Pink Giant</t>
  </si>
  <si>
    <t>Lilac Wonder</t>
  </si>
  <si>
    <t>The Giant</t>
  </si>
  <si>
    <t>Ard Schenk</t>
  </si>
  <si>
    <t>Botanical Mix</t>
  </si>
  <si>
    <t>Cream Beauty</t>
  </si>
  <si>
    <t>Gipsy Girl</t>
  </si>
  <si>
    <t>Golden Yellow</t>
  </si>
  <si>
    <t>Grand Maitre</t>
  </si>
  <si>
    <t>Jeanne d'Arc</t>
  </si>
  <si>
    <t>Pickwick</t>
  </si>
  <si>
    <t>Ruby Giant</t>
  </si>
  <si>
    <t>Snowbunting</t>
  </si>
  <si>
    <t>Speciosus</t>
  </si>
  <si>
    <t>wielkokwiatowy mix</t>
  </si>
  <si>
    <t>Zonathus</t>
  </si>
  <si>
    <t>Cilicica</t>
  </si>
  <si>
    <t>Pagoda</t>
  </si>
  <si>
    <t>pojedyncze mix</t>
  </si>
  <si>
    <t>pełne mix</t>
  </si>
  <si>
    <t>Aurora</t>
  </si>
  <si>
    <t>Lutea</t>
  </si>
  <si>
    <t>Rubra</t>
  </si>
  <si>
    <t>Nivalis</t>
  </si>
  <si>
    <t>City of Haarlem</t>
  </si>
  <si>
    <t>Delft Blue</t>
  </si>
  <si>
    <t>Fondant</t>
  </si>
  <si>
    <t>Gipsy Queen</t>
  </si>
  <si>
    <t>Jan Bos</t>
  </si>
  <si>
    <t>Lady Derby</t>
  </si>
  <si>
    <t>Peter Stuyvesant</t>
  </si>
  <si>
    <t>Splendid Cornelia</t>
  </si>
  <si>
    <t>Top White</t>
  </si>
  <si>
    <t>Woodstock</t>
  </si>
  <si>
    <t>Danfordiae</t>
  </si>
  <si>
    <t>J.S. Dijt</t>
  </si>
  <si>
    <t>Aestivum</t>
  </si>
  <si>
    <t>Album</t>
  </si>
  <si>
    <t>Armeniacum</t>
  </si>
  <si>
    <t>Blue Spike</t>
  </si>
  <si>
    <t>Bridal Crown</t>
  </si>
  <si>
    <t>Carlton</t>
  </si>
  <si>
    <t>Cheerfulness</t>
  </si>
  <si>
    <t>Dick Wilden</t>
  </si>
  <si>
    <t>Dutch Master</t>
  </si>
  <si>
    <t>Eclatant</t>
  </si>
  <si>
    <t>Flower Record</t>
  </si>
  <si>
    <t>Ice Follies</t>
  </si>
  <si>
    <t>Ice King</t>
  </si>
  <si>
    <t>Minnow</t>
  </si>
  <si>
    <t>Mount Hood</t>
  </si>
  <si>
    <t>Obdam</t>
  </si>
  <si>
    <t>Recurvus</t>
  </si>
  <si>
    <t>Salome</t>
  </si>
  <si>
    <t>Tahiti</t>
  </si>
  <si>
    <t>Tete-A-Tete</t>
  </si>
  <si>
    <t>Topolino</t>
  </si>
  <si>
    <t>Yellow Cheerfullness</t>
  </si>
  <si>
    <t>Libanotica</t>
  </si>
  <si>
    <t>Campanulata Blue</t>
  </si>
  <si>
    <t>Campanulata Pink</t>
  </si>
  <si>
    <t>Siberica</t>
  </si>
  <si>
    <t>Siberica Alba</t>
  </si>
  <si>
    <t>Abba</t>
  </si>
  <si>
    <t>Angelique</t>
  </si>
  <si>
    <t>Apeldoorn</t>
  </si>
  <si>
    <t>Apricot Parrot</t>
  </si>
  <si>
    <t>Banja Luka</t>
  </si>
  <si>
    <t>Black Parrot</t>
  </si>
  <si>
    <t>Bleu Aimable</t>
  </si>
  <si>
    <t>Blue Diamond</t>
  </si>
  <si>
    <t>Blue Parrot</t>
  </si>
  <si>
    <t>Blue Ribbon</t>
  </si>
  <si>
    <t>Blumex</t>
  </si>
  <si>
    <t>Carrousel</t>
  </si>
  <si>
    <t>Casablanca</t>
  </si>
  <si>
    <t>Chrysantha</t>
  </si>
  <si>
    <t>Concerto</t>
  </si>
  <si>
    <t>Creme Flag</t>
  </si>
  <si>
    <t>Daydream</t>
  </si>
  <si>
    <t>Double mix</t>
  </si>
  <si>
    <t>Drumline</t>
  </si>
  <si>
    <t>Estella Rijnveld</t>
  </si>
  <si>
    <t>Fiery Club</t>
  </si>
  <si>
    <t>Flaming Club</t>
  </si>
  <si>
    <t>Freeman</t>
  </si>
  <si>
    <t>Fringed Apeldoorn</t>
  </si>
  <si>
    <t>Fringed Elegance</t>
  </si>
  <si>
    <t>Gavota</t>
  </si>
  <si>
    <t>Georgette</t>
  </si>
  <si>
    <t>Golden Apeldoorn</t>
  </si>
  <si>
    <t>Groenland</t>
  </si>
  <si>
    <t>Hamilton</t>
  </si>
  <si>
    <t>Happy Family</t>
  </si>
  <si>
    <t>Heart's Delight</t>
  </si>
  <si>
    <t>Hotpants</t>
  </si>
  <si>
    <t>Ice Cream</t>
  </si>
  <si>
    <t>Ivory Floradale</t>
  </si>
  <si>
    <t>Johann Strauss</t>
  </si>
  <si>
    <t>Lambada</t>
  </si>
  <si>
    <t>Lucky Strike</t>
  </si>
  <si>
    <t>Marilyn</t>
  </si>
  <si>
    <t>Maroon</t>
  </si>
  <si>
    <t>Miranda</t>
  </si>
  <si>
    <t>Monsella</t>
  </si>
  <si>
    <t>Monte Carlo</t>
  </si>
  <si>
    <t>Mount Tacoma</t>
  </si>
  <si>
    <t>Orange Bouquet</t>
  </si>
  <si>
    <t>Orange Princess</t>
  </si>
  <si>
    <t>Pinocchio</t>
  </si>
  <si>
    <t>Purple Flag</t>
  </si>
  <si>
    <t>Queen Of Night</t>
  </si>
  <si>
    <t>Queensland</t>
  </si>
  <si>
    <t>Red Emperor</t>
  </si>
  <si>
    <t>Red Parrot</t>
  </si>
  <si>
    <t>Red Riding Hood</t>
  </si>
  <si>
    <t>Rococo</t>
  </si>
  <si>
    <t>Scotch Lassie</t>
  </si>
  <si>
    <t>Sensual Touch</t>
  </si>
  <si>
    <t>Stresa</t>
  </si>
  <si>
    <t>Super Parrot</t>
  </si>
  <si>
    <t>Sweetheart</t>
  </si>
  <si>
    <t>Tarda</t>
  </si>
  <si>
    <t>Tennessee</t>
  </si>
  <si>
    <t>Texas Flame</t>
  </si>
  <si>
    <t>Toronto</t>
  </si>
  <si>
    <t>Turkestanica</t>
  </si>
  <si>
    <t>Van Eijk</t>
  </si>
  <si>
    <t>White Emperor</t>
  </si>
  <si>
    <t>Wirosa</t>
  </si>
  <si>
    <t>Yokohama</t>
  </si>
  <si>
    <t>KAPERSY</t>
  </si>
  <si>
    <t>ŚNIEŻNIK</t>
  </si>
  <si>
    <t>mix Hollandica</t>
  </si>
  <si>
    <t>ŚNIEŻYCA</t>
  </si>
  <si>
    <t>ZAMAWIAM - ILOŚĆ KAPERSÓW</t>
  </si>
  <si>
    <t>ECONOMY</t>
  </si>
  <si>
    <t>ZAMAWIAM - ILOŚĆ ECONOMY</t>
  </si>
  <si>
    <t xml:space="preserve">KROKUS </t>
  </si>
  <si>
    <t>ILOŚĆ ZAMOWIONYCH KAPERSÓW</t>
  </si>
  <si>
    <t>ILOŚĆ ZAMÓWIONYCH ZESTAWÓW</t>
  </si>
  <si>
    <t>ILOŚĆ ZAMOWIONYCH ECONOMY</t>
  </si>
  <si>
    <t>ILOŚĆ ZAMÓWIONYCH SKRZYNEK (LUZ)</t>
  </si>
  <si>
    <t>PLN</t>
  </si>
  <si>
    <t>WARTOŚĆ ZAMÓWIENIA PO RABACIE</t>
  </si>
  <si>
    <t>cena -       1 stuka</t>
  </si>
  <si>
    <t>cena -                    1 stuka</t>
  </si>
  <si>
    <t>Cena- zestaw</t>
  </si>
  <si>
    <t>cena-kapers</t>
  </si>
  <si>
    <t>cena- economy</t>
  </si>
  <si>
    <t>cena -                     1 stuka</t>
  </si>
  <si>
    <t>D. Beauty of Apeldoorn</t>
  </si>
  <si>
    <t>Z.  224  TUL TRIUMPH  W  KOLORACH</t>
  </si>
  <si>
    <t xml:space="preserve">Z.  420  IRYSY GERMANICA </t>
  </si>
  <si>
    <t>Z.  392  L. AZJ. DWUBARW.  NAKRAP.</t>
  </si>
  <si>
    <t>Z.  382  LILIE  ORIENT. / TULBAND</t>
  </si>
  <si>
    <r>
      <t xml:space="preserve">Z.  371  SZACHOWNICE </t>
    </r>
    <r>
      <rPr>
        <sz val="6"/>
        <color theme="1"/>
        <rFont val="Arial"/>
        <family val="2"/>
        <charset val="238"/>
      </rPr>
      <t>(FRITILLARIA)</t>
    </r>
  </si>
  <si>
    <r>
      <t xml:space="preserve">Z.  372  SZACHOWNICE </t>
    </r>
    <r>
      <rPr>
        <sz val="6"/>
        <color theme="1"/>
        <rFont val="Arial"/>
        <family val="2"/>
        <charset val="238"/>
      </rPr>
      <t>(FRITTILARIA)</t>
    </r>
  </si>
  <si>
    <t>Z.  331  AMARYLISY (HIPPEASTRUM)</t>
  </si>
  <si>
    <t>Z.  340  AMARYLISY  PEŁNE</t>
  </si>
  <si>
    <t xml:space="preserve">Z.  341  AMARYLISY  PEŁNE </t>
  </si>
  <si>
    <t xml:space="preserve">Z.  350  AMARYLISY  BOTANICZNE </t>
  </si>
  <si>
    <t>Z.  321  NARC.TAZETTA/PAPERWHIT.</t>
  </si>
  <si>
    <t xml:space="preserve">Z.  320  NARCYZY  BUKIETOWE </t>
  </si>
  <si>
    <t>Z.  290  NARC. DO OGRODÓW SKAL.</t>
  </si>
  <si>
    <t>Z.  291  NARC. DO OGRODÓW SKAL.</t>
  </si>
  <si>
    <t>Z.  292  NARC. DO OGRODÓW SKAL.</t>
  </si>
  <si>
    <t>Z.  260  TUL. WIELKOCEBULOWE</t>
  </si>
  <si>
    <t xml:space="preserve">Z.  261  TUL. WIELK. IMPRESSION      </t>
  </si>
  <si>
    <t>Z.  262  TUL. WIELKOCEBULOWE</t>
  </si>
  <si>
    <t>Z.  131  ZAWILCE POJ. (ANEMON)</t>
  </si>
  <si>
    <t>Z.  206 TULIPANY BUKIET. I STRZĘP.</t>
  </si>
  <si>
    <t>Z.  052  KROK.  WIELKOKWIATOWE</t>
  </si>
  <si>
    <t>Z.  054  KROK.  WIELKOKWIATOWE</t>
  </si>
  <si>
    <t>Z.  056  KROK.  WIELKOKWIATOWE</t>
  </si>
  <si>
    <t>Z.  055  K. WIELKOK. I  BOTANICZNE</t>
  </si>
  <si>
    <t>PRAEST.VAN TUB. VAR.</t>
  </si>
  <si>
    <t>DOUB.BEAUTY OF APELD.</t>
  </si>
  <si>
    <t>DOUBLE RED RIDING H.</t>
  </si>
  <si>
    <t>R. RID. HOOD CRISPA</t>
  </si>
  <si>
    <r>
      <t xml:space="preserve">VERNUM </t>
    </r>
    <r>
      <rPr>
        <sz val="6"/>
        <color theme="1"/>
        <rFont val="Arial"/>
        <family val="2"/>
        <charset val="238"/>
      </rPr>
      <t>(BULBOCODIUM)</t>
    </r>
  </si>
  <si>
    <t xml:space="preserve">Z.  370  MIX  SZACHOW.+ CZOSNEK                                                                                                  </t>
  </si>
  <si>
    <t>WIELKOKWIATOWY MIX</t>
  </si>
  <si>
    <t>NISKI MIX</t>
  </si>
  <si>
    <t>PEŁNY MIX</t>
  </si>
  <si>
    <t>GREIGII MIX</t>
  </si>
  <si>
    <t>DARWIN MIX</t>
  </si>
  <si>
    <t>TRIUMPH MIX</t>
  </si>
  <si>
    <t>RABAT (proszę wpisać wysokość rabatu)</t>
  </si>
  <si>
    <t>Z. 449 KOL.ŻÓŁTA -SUNNY YELLOW</t>
  </si>
</sst>
</file>

<file path=xl/styles.xml><?xml version="1.0" encoding="utf-8"?>
<styleSheet xmlns="http://schemas.openxmlformats.org/spreadsheetml/2006/main">
  <fonts count="2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theme="1"/>
      <name val="Czcionka tekstu podstawowego"/>
      <family val="2"/>
      <charset val="238"/>
    </font>
    <font>
      <b/>
      <sz val="15"/>
      <name val="Arial"/>
      <family val="2"/>
      <charset val="238"/>
    </font>
    <font>
      <b/>
      <sz val="15"/>
      <color theme="1"/>
      <name val="Czcionka tekstu podstawowego"/>
      <family val="2"/>
      <charset val="238"/>
    </font>
    <font>
      <sz val="15"/>
      <color theme="1"/>
      <name val="Czcionka tekstu podstawowego"/>
      <family val="2"/>
      <charset val="238"/>
    </font>
    <font>
      <sz val="6"/>
      <color indexed="8"/>
      <name val="Arial"/>
      <family val="2"/>
      <charset val="238"/>
    </font>
    <font>
      <sz val="8"/>
      <name val="Tahoma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6"/>
      <name val="Arial"/>
      <family val="2"/>
      <charset val="238"/>
    </font>
    <font>
      <sz val="6"/>
      <color theme="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8"/>
      <color rgb="FFFF0000"/>
      <name val="Czcionka tekstu podstawowego"/>
      <charset val="238"/>
    </font>
    <font>
      <b/>
      <u/>
      <sz val="8"/>
      <color rgb="FFFF0000"/>
      <name val="Czcionka tekstu podstawowego"/>
      <charset val="238"/>
    </font>
    <font>
      <b/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9">
    <xf numFmtId="0" fontId="0" fillId="0" borderId="0" xfId="0"/>
    <xf numFmtId="0" fontId="5" fillId="0" borderId="0" xfId="0" applyFont="1"/>
    <xf numFmtId="49" fontId="8" fillId="3" borderId="2" xfId="3" applyNumberFormat="1" applyFont="1" applyFill="1" applyBorder="1" applyAlignment="1">
      <alignment horizontal="center"/>
    </xf>
    <xf numFmtId="1" fontId="8" fillId="3" borderId="2" xfId="0" quotePrefix="1" applyNumberFormat="1" applyFont="1" applyFill="1" applyBorder="1" applyAlignment="1">
      <alignment horizontal="center"/>
    </xf>
    <xf numFmtId="0" fontId="8" fillId="0" borderId="0" xfId="0" applyFont="1"/>
    <xf numFmtId="1" fontId="8" fillId="3" borderId="2" xfId="0" applyNumberFormat="1" applyFont="1" applyFill="1" applyBorder="1" applyAlignment="1">
      <alignment horizontal="center" vertical="center"/>
    </xf>
    <xf numFmtId="49" fontId="8" fillId="3" borderId="2" xfId="3" applyNumberFormat="1" applyFont="1" applyFill="1" applyBorder="1" applyAlignment="1">
      <alignment horizontal="center" vertical="center"/>
    </xf>
    <xf numFmtId="49" fontId="8" fillId="3" borderId="3" xfId="3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vertical="center" wrapText="1"/>
    </xf>
    <xf numFmtId="0" fontId="11" fillId="2" borderId="0" xfId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13" fillId="0" borderId="0" xfId="0" applyFont="1"/>
    <xf numFmtId="49" fontId="10" fillId="3" borderId="4" xfId="1" applyNumberFormat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2" fontId="4" fillId="3" borderId="4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0" fillId="0" borderId="4" xfId="0" applyBorder="1"/>
    <xf numFmtId="0" fontId="13" fillId="2" borderId="0" xfId="0" applyFont="1" applyFill="1"/>
    <xf numFmtId="1" fontId="8" fillId="3" borderId="1" xfId="1" applyNumberFormat="1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2" fontId="7" fillId="3" borderId="4" xfId="1" applyNumberFormat="1" applyFont="1" applyFill="1" applyBorder="1" applyAlignment="1" applyProtection="1">
      <alignment horizontal="center" vertical="center"/>
      <protection hidden="1"/>
    </xf>
    <xf numFmtId="1" fontId="8" fillId="3" borderId="4" xfId="1" applyNumberFormat="1" applyFont="1" applyFill="1" applyBorder="1" applyAlignment="1" applyProtection="1">
      <alignment horizontal="center" vertical="center"/>
      <protection hidden="1"/>
    </xf>
    <xf numFmtId="0" fontId="8" fillId="3" borderId="4" xfId="1" applyFont="1" applyFill="1" applyBorder="1" applyAlignment="1">
      <alignment vertic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vertical="center"/>
    </xf>
    <xf numFmtId="2" fontId="7" fillId="3" borderId="4" xfId="1" applyNumberFormat="1" applyFont="1" applyFill="1" applyBorder="1" applyAlignment="1">
      <alignment horizontal="center" vertical="center"/>
    </xf>
    <xf numFmtId="49" fontId="7" fillId="3" borderId="4" xfId="1" applyNumberFormat="1" applyFont="1" applyFill="1" applyBorder="1" applyAlignment="1">
      <alignment vertical="center" wrapText="1"/>
    </xf>
    <xf numFmtId="0" fontId="8" fillId="3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vertical="center"/>
    </xf>
    <xf numFmtId="0" fontId="8" fillId="3" borderId="4" xfId="1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>
      <alignment horizontal="left" vertical="center"/>
    </xf>
    <xf numFmtId="1" fontId="8" fillId="4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/>
    </xf>
    <xf numFmtId="16" fontId="8" fillId="3" borderId="4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2" fontId="8" fillId="3" borderId="4" xfId="1" applyNumberFormat="1" applyFont="1" applyFill="1" applyBorder="1" applyAlignment="1" applyProtection="1">
      <alignment horizontal="center" vertical="center"/>
      <protection hidden="1"/>
    </xf>
    <xf numFmtId="0" fontId="8" fillId="3" borderId="4" xfId="1" applyFont="1" applyFill="1" applyBorder="1" applyAlignment="1">
      <alignment horizontal="left" vertical="center" wrapText="1"/>
    </xf>
    <xf numFmtId="49" fontId="10" fillId="3" borderId="4" xfId="1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vertical="center"/>
    </xf>
    <xf numFmtId="49" fontId="8" fillId="3" borderId="4" xfId="0" applyNumberFormat="1" applyFont="1" applyFill="1" applyBorder="1" applyAlignment="1">
      <alignment horizontal="center"/>
    </xf>
    <xf numFmtId="1" fontId="8" fillId="3" borderId="4" xfId="1" applyNumberFormat="1" applyFont="1" applyFill="1" applyBorder="1" applyAlignment="1">
      <alignment horizontal="center" vertical="center"/>
    </xf>
    <xf numFmtId="1" fontId="8" fillId="3" borderId="4" xfId="1" applyNumberFormat="1" applyFont="1" applyFill="1" applyBorder="1" applyAlignment="1">
      <alignment horizontal="center" vertical="center" wrapText="1"/>
    </xf>
    <xf numFmtId="16" fontId="8" fillId="3" borderId="4" xfId="0" quotePrefix="1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vertical="center"/>
    </xf>
    <xf numFmtId="49" fontId="8" fillId="3" borderId="4" xfId="1" applyNumberFormat="1" applyFont="1" applyFill="1" applyBorder="1" applyAlignment="1">
      <alignment horizontal="left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left" vertical="center" wrapText="1"/>
    </xf>
    <xf numFmtId="49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4" xfId="0" quotePrefix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left" wrapText="1"/>
    </xf>
    <xf numFmtId="0" fontId="8" fillId="3" borderId="4" xfId="0" quotePrefix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4" xfId="2" applyNumberFormat="1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/>
    </xf>
    <xf numFmtId="49" fontId="8" fillId="3" borderId="4" xfId="0" quotePrefix="1" applyNumberFormat="1" applyFont="1" applyFill="1" applyBorder="1" applyAlignment="1">
      <alignment horizontal="center" vertical="center"/>
    </xf>
    <xf numFmtId="2" fontId="8" fillId="3" borderId="4" xfId="0" quotePrefix="1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/>
    <xf numFmtId="0" fontId="8" fillId="3" borderId="4" xfId="0" applyFont="1" applyFill="1" applyBorder="1" applyAlignment="1"/>
    <xf numFmtId="2" fontId="7" fillId="3" borderId="4" xfId="3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left"/>
    </xf>
    <xf numFmtId="49" fontId="8" fillId="3" borderId="4" xfId="1" applyNumberFormat="1" applyFont="1" applyFill="1" applyBorder="1" applyAlignment="1">
      <alignment horizontal="center" wrapText="1"/>
    </xf>
    <xf numFmtId="0" fontId="5" fillId="0" borderId="4" xfId="0" applyFont="1" applyBorder="1"/>
    <xf numFmtId="49" fontId="12" fillId="3" borderId="4" xfId="1" applyNumberFormat="1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2" fontId="7" fillId="3" borderId="4" xfId="3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vertical="center"/>
    </xf>
    <xf numFmtId="0" fontId="8" fillId="0" borderId="0" xfId="0" applyFont="1" applyAlignment="1"/>
    <xf numFmtId="49" fontId="8" fillId="3" borderId="5" xfId="0" applyNumberFormat="1" applyFont="1" applyFill="1" applyBorder="1" applyAlignment="1">
      <alignment vertical="center"/>
    </xf>
    <xf numFmtId="0" fontId="8" fillId="3" borderId="6" xfId="0" applyFont="1" applyFill="1" applyBorder="1"/>
    <xf numFmtId="0" fontId="8" fillId="3" borderId="0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vertical="center"/>
    </xf>
    <xf numFmtId="0" fontId="8" fillId="3" borderId="2" xfId="0" applyFont="1" applyFill="1" applyBorder="1"/>
    <xf numFmtId="49" fontId="7" fillId="3" borderId="0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49" fontId="8" fillId="3" borderId="4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wrapText="1"/>
    </xf>
    <xf numFmtId="0" fontId="8" fillId="0" borderId="5" xfId="0" applyFont="1" applyBorder="1"/>
    <xf numFmtId="1" fontId="8" fillId="3" borderId="6" xfId="1" applyNumberFormat="1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/>
    <xf numFmtId="0" fontId="18" fillId="0" borderId="2" xfId="0" applyNumberFormat="1" applyFont="1" applyBorder="1" applyAlignment="1" applyProtection="1">
      <alignment horizontal="center"/>
      <protection locked="0"/>
    </xf>
    <xf numFmtId="0" fontId="10" fillId="3" borderId="4" xfId="0" applyFont="1" applyFill="1" applyBorder="1"/>
    <xf numFmtId="0" fontId="8" fillId="5" borderId="4" xfId="0" applyFont="1" applyFill="1" applyBorder="1" applyAlignment="1">
      <alignment horizontal="center"/>
    </xf>
    <xf numFmtId="0" fontId="18" fillId="0" borderId="1" xfId="0" applyNumberFormat="1" applyFont="1" applyBorder="1" applyAlignment="1" applyProtection="1">
      <alignment horizontal="center"/>
      <protection locked="0"/>
    </xf>
    <xf numFmtId="0" fontId="18" fillId="0" borderId="3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/>
    <xf numFmtId="0" fontId="20" fillId="3" borderId="0" xfId="0" applyFont="1" applyFill="1" applyAlignment="1"/>
    <xf numFmtId="0" fontId="20" fillId="3" borderId="0" xfId="0" applyFont="1" applyFill="1"/>
    <xf numFmtId="9" fontId="22" fillId="3" borderId="0" xfId="0" applyNumberFormat="1" applyFont="1" applyFill="1" applyAlignment="1"/>
    <xf numFmtId="0" fontId="22" fillId="3" borderId="0" xfId="0" applyFont="1" applyFill="1" applyAlignment="1"/>
    <xf numFmtId="9" fontId="22" fillId="3" borderId="0" xfId="0" applyNumberFormat="1" applyFont="1" applyFill="1"/>
    <xf numFmtId="0" fontId="22" fillId="3" borderId="0" xfId="0" applyFont="1" applyFill="1"/>
    <xf numFmtId="2" fontId="20" fillId="3" borderId="0" xfId="0" applyNumberFormat="1" applyFont="1" applyFill="1" applyAlignment="1"/>
    <xf numFmtId="2" fontId="20" fillId="3" borderId="0" xfId="0" applyNumberFormat="1" applyFont="1" applyFill="1"/>
    <xf numFmtId="0" fontId="8" fillId="0" borderId="0" xfId="0" applyFont="1" applyBorder="1"/>
    <xf numFmtId="0" fontId="23" fillId="0" borderId="0" xfId="0" applyFont="1"/>
    <xf numFmtId="0" fontId="23" fillId="0" borderId="0" xfId="0" applyFont="1" applyBorder="1"/>
    <xf numFmtId="0" fontId="21" fillId="3" borderId="4" xfId="0" applyFont="1" applyFill="1" applyBorder="1"/>
    <xf numFmtId="0" fontId="19" fillId="3" borderId="0" xfId="0" applyFont="1" applyFill="1" applyAlignment="1"/>
    <xf numFmtId="2" fontId="19" fillId="3" borderId="0" xfId="0" applyNumberFormat="1" applyFont="1" applyFill="1" applyAlignment="1"/>
    <xf numFmtId="0" fontId="19" fillId="3" borderId="0" xfId="0" applyFont="1" applyFill="1"/>
    <xf numFmtId="0" fontId="19" fillId="6" borderId="0" xfId="0" applyFont="1" applyFill="1" applyAlignment="1"/>
    <xf numFmtId="0" fontId="19" fillId="6" borderId="0" xfId="0" applyFont="1" applyFill="1"/>
    <xf numFmtId="0" fontId="20" fillId="6" borderId="0" xfId="0" applyFont="1" applyFill="1" applyAlignment="1"/>
    <xf numFmtId="0" fontId="20" fillId="6" borderId="0" xfId="0" applyFont="1" applyFill="1"/>
    <xf numFmtId="0" fontId="0" fillId="6" borderId="0" xfId="0" applyFill="1"/>
    <xf numFmtId="0" fontId="18" fillId="6" borderId="2" xfId="0" applyNumberFormat="1" applyFont="1" applyFill="1" applyBorder="1" applyAlignment="1" applyProtection="1">
      <alignment horizontal="center"/>
      <protection locked="0"/>
    </xf>
    <xf numFmtId="0" fontId="12" fillId="6" borderId="2" xfId="0" applyFont="1" applyFill="1" applyBorder="1"/>
    <xf numFmtId="2" fontId="20" fillId="6" borderId="0" xfId="0" applyNumberFormat="1" applyFont="1" applyFill="1" applyAlignment="1"/>
    <xf numFmtId="2" fontId="26" fillId="6" borderId="2" xfId="0" applyNumberFormat="1" applyFont="1" applyFill="1" applyBorder="1" applyAlignment="1">
      <alignment horizontal="left"/>
    </xf>
    <xf numFmtId="9" fontId="27" fillId="6" borderId="2" xfId="0" applyNumberFormat="1" applyFont="1" applyFill="1" applyBorder="1" applyAlignment="1">
      <alignment horizontal="left"/>
    </xf>
    <xf numFmtId="1" fontId="28" fillId="6" borderId="2" xfId="0" applyNumberFormat="1" applyFont="1" applyFill="1" applyBorder="1" applyAlignment="1">
      <alignment horizontal="center"/>
    </xf>
    <xf numFmtId="49" fontId="8" fillId="6" borderId="5" xfId="0" applyNumberFormat="1" applyFont="1" applyFill="1" applyBorder="1" applyAlignment="1">
      <alignment vertical="center"/>
    </xf>
    <xf numFmtId="0" fontId="8" fillId="6" borderId="6" xfId="0" applyFont="1" applyFill="1" applyBorder="1"/>
    <xf numFmtId="49" fontId="8" fillId="6" borderId="4" xfId="0" applyNumberFormat="1" applyFont="1" applyFill="1" applyBorder="1" applyAlignment="1">
      <alignment horizontal="center" vertical="center"/>
    </xf>
    <xf numFmtId="49" fontId="7" fillId="6" borderId="4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right" vertical="center"/>
    </xf>
    <xf numFmtId="49" fontId="8" fillId="6" borderId="5" xfId="0" quotePrefix="1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center" vertical="center"/>
    </xf>
    <xf numFmtId="49" fontId="8" fillId="6" borderId="4" xfId="0" quotePrefix="1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vertical="center"/>
    </xf>
    <xf numFmtId="0" fontId="10" fillId="6" borderId="4" xfId="1" applyFont="1" applyFill="1" applyBorder="1" applyAlignment="1">
      <alignment vertical="center"/>
    </xf>
    <xf numFmtId="49" fontId="10" fillId="6" borderId="4" xfId="1" applyNumberFormat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2" fontId="4" fillId="6" borderId="4" xfId="1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0" xfId="0" applyFont="1" applyFill="1"/>
    <xf numFmtId="0" fontId="4" fillId="6" borderId="4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wrapText="1"/>
    </xf>
    <xf numFmtId="1" fontId="10" fillId="6" borderId="4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/>
    </xf>
    <xf numFmtId="2" fontId="20" fillId="6" borderId="0" xfId="0" applyNumberFormat="1" applyFont="1" applyFill="1"/>
    <xf numFmtId="0" fontId="8" fillId="6" borderId="4" xfId="0" applyFont="1" applyFill="1" applyBorder="1"/>
    <xf numFmtId="0" fontId="0" fillId="6" borderId="4" xfId="0" applyFill="1" applyBorder="1"/>
    <xf numFmtId="0" fontId="5" fillId="6" borderId="4" xfId="0" applyFont="1" applyFill="1" applyBorder="1"/>
    <xf numFmtId="0" fontId="12" fillId="6" borderId="2" xfId="0" applyFont="1" applyFill="1" applyBorder="1" applyAlignment="1"/>
    <xf numFmtId="0" fontId="0" fillId="6" borderId="2" xfId="0" applyFill="1" applyBorder="1" applyAlignment="1"/>
    <xf numFmtId="0" fontId="8" fillId="6" borderId="2" xfId="0" applyFont="1" applyFill="1" applyBorder="1" applyAlignment="1"/>
    <xf numFmtId="0" fontId="23" fillId="6" borderId="2" xfId="0" applyFont="1" applyFill="1" applyBorder="1" applyAlignment="1"/>
    <xf numFmtId="1" fontId="7" fillId="3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horizontal="center"/>
    </xf>
    <xf numFmtId="1" fontId="7" fillId="3" borderId="5" xfId="1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>
      <alignment horizontal="center"/>
    </xf>
    <xf numFmtId="0" fontId="14" fillId="3" borderId="0" xfId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1" fillId="2" borderId="1" xfId="1" applyFont="1" applyFill="1" applyBorder="1" applyAlignment="1">
      <alignment horizontal="center" vertical="center" wrapText="1"/>
    </xf>
    <xf numFmtId="0" fontId="8" fillId="0" borderId="5" xfId="0" applyFont="1" applyBorder="1" applyAlignment="1"/>
    <xf numFmtId="0" fontId="0" fillId="0" borderId="6" xfId="0" applyBorder="1" applyAlignment="1"/>
    <xf numFmtId="2" fontId="7" fillId="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" fontId="7" fillId="6" borderId="5" xfId="1" applyNumberFormat="1" applyFont="1" applyFill="1" applyBorder="1" applyAlignment="1" applyProtection="1">
      <alignment horizontal="center" vertical="center"/>
      <protection hidden="1"/>
    </xf>
    <xf numFmtId="0" fontId="1" fillId="6" borderId="6" xfId="0" applyFont="1" applyFill="1" applyBorder="1" applyAlignment="1">
      <alignment horizontal="center"/>
    </xf>
    <xf numFmtId="2" fontId="7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/>
    </xf>
    <xf numFmtId="0" fontId="14" fillId="6" borderId="0" xfId="1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6" fillId="6" borderId="0" xfId="0" applyFont="1" applyFill="1" applyAlignment="1"/>
    <xf numFmtId="0" fontId="24" fillId="6" borderId="0" xfId="1" applyFont="1" applyFill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19" fillId="6" borderId="0" xfId="0" applyFont="1" applyFill="1" applyAlignment="1"/>
    <xf numFmtId="0" fontId="24" fillId="3" borderId="0" xfId="1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</cellXfs>
  <cellStyles count="9">
    <cellStyle name="Normalny" xfId="0" builtinId="0"/>
    <cellStyle name="Normalny 2" xfId="2"/>
    <cellStyle name="Normalny 2 3" xfId="4"/>
    <cellStyle name="Normalny 2 4" xfId="5"/>
    <cellStyle name="Normalny 3 2" xfId="6"/>
    <cellStyle name="Normalny 4 2" xfId="7"/>
    <cellStyle name="Normalny 5 2" xfId="8"/>
    <cellStyle name="Normalny_wiosna-byliny 2003" xfId="1"/>
    <cellStyle name="Normalny_wiosna-lilie 20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56</xdr:row>
      <xdr:rowOff>152400</xdr:rowOff>
    </xdr:from>
    <xdr:to>
      <xdr:col>9</xdr:col>
      <xdr:colOff>76200</xdr:colOff>
      <xdr:row>57</xdr:row>
      <xdr:rowOff>158749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12800" y="103632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56</xdr:row>
      <xdr:rowOff>152400</xdr:rowOff>
    </xdr:from>
    <xdr:to>
      <xdr:col>9</xdr:col>
      <xdr:colOff>76200</xdr:colOff>
      <xdr:row>57</xdr:row>
      <xdr:rowOff>158749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12800" y="103632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56</xdr:row>
      <xdr:rowOff>152400</xdr:rowOff>
    </xdr:from>
    <xdr:to>
      <xdr:col>9</xdr:col>
      <xdr:colOff>76200</xdr:colOff>
      <xdr:row>57</xdr:row>
      <xdr:rowOff>158749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812800" y="103632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152400</xdr:rowOff>
    </xdr:from>
    <xdr:to>
      <xdr:col>8</xdr:col>
      <xdr:colOff>76200</xdr:colOff>
      <xdr:row>59</xdr:row>
      <xdr:rowOff>158750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812800" y="107442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152400</xdr:rowOff>
    </xdr:from>
    <xdr:to>
      <xdr:col>8</xdr:col>
      <xdr:colOff>76200</xdr:colOff>
      <xdr:row>59</xdr:row>
      <xdr:rowOff>158750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12800" y="107442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6349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12800" y="218313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507</xdr:row>
      <xdr:rowOff>0</xdr:rowOff>
    </xdr:from>
    <xdr:to>
      <xdr:col>8</xdr:col>
      <xdr:colOff>76200</xdr:colOff>
      <xdr:row>509</xdr:row>
      <xdr:rowOff>4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164014150"/>
          <a:ext cx="7620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508</xdr:row>
      <xdr:rowOff>0</xdr:rowOff>
    </xdr:from>
    <xdr:to>
      <xdr:col>8</xdr:col>
      <xdr:colOff>76200</xdr:colOff>
      <xdr:row>510</xdr:row>
      <xdr:rowOff>38096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0" y="164211000"/>
          <a:ext cx="76200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554</xdr:row>
      <xdr:rowOff>152400</xdr:rowOff>
    </xdr:from>
    <xdr:to>
      <xdr:col>0</xdr:col>
      <xdr:colOff>76200</xdr:colOff>
      <xdr:row>555</xdr:row>
      <xdr:rowOff>158750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1009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554</xdr:row>
      <xdr:rowOff>152400</xdr:rowOff>
    </xdr:from>
    <xdr:to>
      <xdr:col>0</xdr:col>
      <xdr:colOff>76200</xdr:colOff>
      <xdr:row>555</xdr:row>
      <xdr:rowOff>158750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0" y="1009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554</xdr:row>
      <xdr:rowOff>152400</xdr:rowOff>
    </xdr:from>
    <xdr:to>
      <xdr:col>0</xdr:col>
      <xdr:colOff>76200</xdr:colOff>
      <xdr:row>555</xdr:row>
      <xdr:rowOff>158750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0" y="1009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0</xdr:col>
      <xdr:colOff>0</xdr:colOff>
      <xdr:row>556</xdr:row>
      <xdr:rowOff>152400</xdr:rowOff>
    </xdr:from>
    <xdr:to>
      <xdr:col>0</xdr:col>
      <xdr:colOff>76200</xdr:colOff>
      <xdr:row>557</xdr:row>
      <xdr:rowOff>158750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0" y="1047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556</xdr:row>
      <xdr:rowOff>152400</xdr:rowOff>
    </xdr:from>
    <xdr:to>
      <xdr:col>0</xdr:col>
      <xdr:colOff>76200</xdr:colOff>
      <xdr:row>557</xdr:row>
      <xdr:rowOff>158750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1047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560</xdr:row>
      <xdr:rowOff>0</xdr:rowOff>
    </xdr:from>
    <xdr:to>
      <xdr:col>8</xdr:col>
      <xdr:colOff>76200</xdr:colOff>
      <xdr:row>561</xdr:row>
      <xdr:rowOff>6350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0" y="228917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557</xdr:row>
      <xdr:rowOff>152400</xdr:rowOff>
    </xdr:from>
    <xdr:to>
      <xdr:col>0</xdr:col>
      <xdr:colOff>76200</xdr:colOff>
      <xdr:row>558</xdr:row>
      <xdr:rowOff>158750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0" y="1066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557</xdr:row>
      <xdr:rowOff>152400</xdr:rowOff>
    </xdr:from>
    <xdr:to>
      <xdr:col>0</xdr:col>
      <xdr:colOff>76200</xdr:colOff>
      <xdr:row>558</xdr:row>
      <xdr:rowOff>158750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0" y="1066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558</xdr:row>
      <xdr:rowOff>152400</xdr:rowOff>
    </xdr:from>
    <xdr:to>
      <xdr:col>0</xdr:col>
      <xdr:colOff>76200</xdr:colOff>
      <xdr:row>559</xdr:row>
      <xdr:rowOff>158750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0" y="1085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0" y="1123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557</xdr:row>
      <xdr:rowOff>152400</xdr:rowOff>
    </xdr:from>
    <xdr:to>
      <xdr:col>0</xdr:col>
      <xdr:colOff>76200</xdr:colOff>
      <xdr:row>558</xdr:row>
      <xdr:rowOff>158750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0" y="1066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557</xdr:row>
      <xdr:rowOff>152400</xdr:rowOff>
    </xdr:from>
    <xdr:to>
      <xdr:col>0</xdr:col>
      <xdr:colOff>76200</xdr:colOff>
      <xdr:row>558</xdr:row>
      <xdr:rowOff>158750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0" y="1066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558</xdr:row>
      <xdr:rowOff>152400</xdr:rowOff>
    </xdr:from>
    <xdr:to>
      <xdr:col>0</xdr:col>
      <xdr:colOff>76200</xdr:colOff>
      <xdr:row>559</xdr:row>
      <xdr:rowOff>158750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0" y="1085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558</xdr:row>
      <xdr:rowOff>152400</xdr:rowOff>
    </xdr:from>
    <xdr:to>
      <xdr:col>0</xdr:col>
      <xdr:colOff>76200</xdr:colOff>
      <xdr:row>559</xdr:row>
      <xdr:rowOff>158750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0" y="1085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0" y="1123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0" y="1123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0" y="1123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557</xdr:row>
      <xdr:rowOff>152400</xdr:rowOff>
    </xdr:from>
    <xdr:to>
      <xdr:col>0</xdr:col>
      <xdr:colOff>76200</xdr:colOff>
      <xdr:row>558</xdr:row>
      <xdr:rowOff>158750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0" y="1066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557</xdr:row>
      <xdr:rowOff>152400</xdr:rowOff>
    </xdr:from>
    <xdr:to>
      <xdr:col>0</xdr:col>
      <xdr:colOff>76200</xdr:colOff>
      <xdr:row>558</xdr:row>
      <xdr:rowOff>158750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0" y="1066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558</xdr:row>
      <xdr:rowOff>152400</xdr:rowOff>
    </xdr:from>
    <xdr:to>
      <xdr:col>0</xdr:col>
      <xdr:colOff>76200</xdr:colOff>
      <xdr:row>559</xdr:row>
      <xdr:rowOff>158750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1085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558</xdr:row>
      <xdr:rowOff>152400</xdr:rowOff>
    </xdr:from>
    <xdr:to>
      <xdr:col>0</xdr:col>
      <xdr:colOff>76200</xdr:colOff>
      <xdr:row>559</xdr:row>
      <xdr:rowOff>158750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0" y="1085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0" y="1123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1123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0" y="1123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0" y="1123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0" y="1123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0" y="1142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0" y="1161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0" y="11804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0" y="11995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0" y="12185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0" y="12376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0" y="12566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0" y="1275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0" y="1294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0" y="1351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0" y="1370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0" y="1390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0" y="1409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0" y="1313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0" y="1332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0" y="1104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557</xdr:row>
      <xdr:rowOff>152400</xdr:rowOff>
    </xdr:from>
    <xdr:to>
      <xdr:col>0</xdr:col>
      <xdr:colOff>76200</xdr:colOff>
      <xdr:row>558</xdr:row>
      <xdr:rowOff>158750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0" y="1051009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557</xdr:row>
      <xdr:rowOff>152400</xdr:rowOff>
    </xdr:from>
    <xdr:to>
      <xdr:col>0</xdr:col>
      <xdr:colOff>76200</xdr:colOff>
      <xdr:row>558</xdr:row>
      <xdr:rowOff>158750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0" y="1051009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558</xdr:row>
      <xdr:rowOff>152400</xdr:rowOff>
    </xdr:from>
    <xdr:to>
      <xdr:col>0</xdr:col>
      <xdr:colOff>76200</xdr:colOff>
      <xdr:row>559</xdr:row>
      <xdr:rowOff>158750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0" y="1051009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558</xdr:row>
      <xdr:rowOff>152400</xdr:rowOff>
    </xdr:from>
    <xdr:to>
      <xdr:col>0</xdr:col>
      <xdr:colOff>76200</xdr:colOff>
      <xdr:row>559</xdr:row>
      <xdr:rowOff>158750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0" y="1051009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559</xdr:row>
      <xdr:rowOff>152400</xdr:rowOff>
    </xdr:from>
    <xdr:to>
      <xdr:col>0</xdr:col>
      <xdr:colOff>76200</xdr:colOff>
      <xdr:row>560</xdr:row>
      <xdr:rowOff>158750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76200</xdr:colOff>
      <xdr:row>561</xdr:row>
      <xdr:rowOff>158750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561</xdr:row>
      <xdr:rowOff>152400</xdr:rowOff>
    </xdr:from>
    <xdr:to>
      <xdr:col>0</xdr:col>
      <xdr:colOff>76200</xdr:colOff>
      <xdr:row>562</xdr:row>
      <xdr:rowOff>158750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562</xdr:row>
      <xdr:rowOff>152400</xdr:rowOff>
    </xdr:from>
    <xdr:to>
      <xdr:col>0</xdr:col>
      <xdr:colOff>76200</xdr:colOff>
      <xdr:row>563</xdr:row>
      <xdr:rowOff>158750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563</xdr:row>
      <xdr:rowOff>152400</xdr:rowOff>
    </xdr:from>
    <xdr:to>
      <xdr:col>0</xdr:col>
      <xdr:colOff>76200</xdr:colOff>
      <xdr:row>564</xdr:row>
      <xdr:rowOff>158750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564</xdr:row>
      <xdr:rowOff>152400</xdr:rowOff>
    </xdr:from>
    <xdr:to>
      <xdr:col>0</xdr:col>
      <xdr:colOff>76200</xdr:colOff>
      <xdr:row>565</xdr:row>
      <xdr:rowOff>158750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565</xdr:row>
      <xdr:rowOff>152400</xdr:rowOff>
    </xdr:from>
    <xdr:to>
      <xdr:col>0</xdr:col>
      <xdr:colOff>76200</xdr:colOff>
      <xdr:row>566</xdr:row>
      <xdr:rowOff>158750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566</xdr:row>
      <xdr:rowOff>152400</xdr:rowOff>
    </xdr:from>
    <xdr:to>
      <xdr:col>0</xdr:col>
      <xdr:colOff>76200</xdr:colOff>
      <xdr:row>567</xdr:row>
      <xdr:rowOff>158750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567</xdr:row>
      <xdr:rowOff>152400</xdr:rowOff>
    </xdr:from>
    <xdr:to>
      <xdr:col>0</xdr:col>
      <xdr:colOff>76200</xdr:colOff>
      <xdr:row>568</xdr:row>
      <xdr:rowOff>158750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568</xdr:row>
      <xdr:rowOff>152400</xdr:rowOff>
    </xdr:from>
    <xdr:to>
      <xdr:col>0</xdr:col>
      <xdr:colOff>76200</xdr:colOff>
      <xdr:row>569</xdr:row>
      <xdr:rowOff>158750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569</xdr:row>
      <xdr:rowOff>152400</xdr:rowOff>
    </xdr:from>
    <xdr:to>
      <xdr:col>0</xdr:col>
      <xdr:colOff>76200</xdr:colOff>
      <xdr:row>570</xdr:row>
      <xdr:rowOff>158750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570</xdr:row>
      <xdr:rowOff>152400</xdr:rowOff>
    </xdr:from>
    <xdr:to>
      <xdr:col>0</xdr:col>
      <xdr:colOff>76200</xdr:colOff>
      <xdr:row>571</xdr:row>
      <xdr:rowOff>158750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571</xdr:row>
      <xdr:rowOff>152400</xdr:rowOff>
    </xdr:from>
    <xdr:to>
      <xdr:col>0</xdr:col>
      <xdr:colOff>76200</xdr:colOff>
      <xdr:row>572</xdr:row>
      <xdr:rowOff>158750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572</xdr:row>
      <xdr:rowOff>152400</xdr:rowOff>
    </xdr:from>
    <xdr:to>
      <xdr:col>0</xdr:col>
      <xdr:colOff>76200</xdr:colOff>
      <xdr:row>573</xdr:row>
      <xdr:rowOff>158750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573</xdr:row>
      <xdr:rowOff>152400</xdr:rowOff>
    </xdr:from>
    <xdr:to>
      <xdr:col>0</xdr:col>
      <xdr:colOff>76200</xdr:colOff>
      <xdr:row>574</xdr:row>
      <xdr:rowOff>158750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574</xdr:row>
      <xdr:rowOff>152400</xdr:rowOff>
    </xdr:from>
    <xdr:to>
      <xdr:col>0</xdr:col>
      <xdr:colOff>76200</xdr:colOff>
      <xdr:row>575</xdr:row>
      <xdr:rowOff>158750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575</xdr:row>
      <xdr:rowOff>152400</xdr:rowOff>
    </xdr:from>
    <xdr:to>
      <xdr:col>0</xdr:col>
      <xdr:colOff>76200</xdr:colOff>
      <xdr:row>576</xdr:row>
      <xdr:rowOff>158750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0" y="1054565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576</xdr:row>
      <xdr:rowOff>152400</xdr:rowOff>
    </xdr:from>
    <xdr:to>
      <xdr:col>0</xdr:col>
      <xdr:colOff>76200</xdr:colOff>
      <xdr:row>577</xdr:row>
      <xdr:rowOff>158750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0" y="105634367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76200</xdr:colOff>
      <xdr:row>592</xdr:row>
      <xdr:rowOff>6350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0" y="9842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593</xdr:row>
      <xdr:rowOff>152400</xdr:rowOff>
    </xdr:from>
    <xdr:to>
      <xdr:col>0</xdr:col>
      <xdr:colOff>76200</xdr:colOff>
      <xdr:row>594</xdr:row>
      <xdr:rowOff>158750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0" y="151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593</xdr:row>
      <xdr:rowOff>152400</xdr:rowOff>
    </xdr:from>
    <xdr:to>
      <xdr:col>0</xdr:col>
      <xdr:colOff>76200</xdr:colOff>
      <xdr:row>594</xdr:row>
      <xdr:rowOff>158750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0" y="151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0" y="227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0" y="227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592</xdr:row>
      <xdr:rowOff>152400</xdr:rowOff>
    </xdr:from>
    <xdr:to>
      <xdr:col>0</xdr:col>
      <xdr:colOff>76200</xdr:colOff>
      <xdr:row>593</xdr:row>
      <xdr:rowOff>158750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0" y="132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592</xdr:row>
      <xdr:rowOff>152400</xdr:rowOff>
    </xdr:from>
    <xdr:to>
      <xdr:col>0</xdr:col>
      <xdr:colOff>76200</xdr:colOff>
      <xdr:row>593</xdr:row>
      <xdr:rowOff>158750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0" y="1327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593</xdr:row>
      <xdr:rowOff>152400</xdr:rowOff>
    </xdr:from>
    <xdr:to>
      <xdr:col>0</xdr:col>
      <xdr:colOff>76200</xdr:colOff>
      <xdr:row>594</xdr:row>
      <xdr:rowOff>158750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0" y="151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593</xdr:row>
      <xdr:rowOff>152400</xdr:rowOff>
    </xdr:from>
    <xdr:to>
      <xdr:col>0</xdr:col>
      <xdr:colOff>76200</xdr:colOff>
      <xdr:row>594</xdr:row>
      <xdr:rowOff>158750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0" y="151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0" y="1898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0" y="227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0" y="227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0" y="227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0" y="227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0" y="2089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0" y="227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0" y="227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0" y="227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0" y="2279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0" y="247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0" y="247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0" y="247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0" y="247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0" y="247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0" y="247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0" y="247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0" y="247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0" y="247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0" y="2470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0" y="266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0" y="266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0" y="266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0" y="266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0" y="266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0" y="266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0" y="266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0" y="266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0" y="266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0" y="2660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0" y="2851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0" y="3041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0" y="3232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0" y="3422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0" y="3613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0" y="3803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0" y="399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0" y="399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0" y="399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0" y="399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0" y="399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0" y="399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0" y="399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0" y="399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0" y="399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0" y="3994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593</xdr:row>
      <xdr:rowOff>152400</xdr:rowOff>
    </xdr:from>
    <xdr:to>
      <xdr:col>0</xdr:col>
      <xdr:colOff>76200</xdr:colOff>
      <xdr:row>594</xdr:row>
      <xdr:rowOff>158750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0" y="151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593</xdr:row>
      <xdr:rowOff>152400</xdr:rowOff>
    </xdr:from>
    <xdr:to>
      <xdr:col>0</xdr:col>
      <xdr:colOff>76200</xdr:colOff>
      <xdr:row>594</xdr:row>
      <xdr:rowOff>158750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0" y="151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593</xdr:row>
      <xdr:rowOff>152400</xdr:rowOff>
    </xdr:from>
    <xdr:to>
      <xdr:col>0</xdr:col>
      <xdr:colOff>76200</xdr:colOff>
      <xdr:row>594</xdr:row>
      <xdr:rowOff>158750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0" y="151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593</xdr:row>
      <xdr:rowOff>152400</xdr:rowOff>
    </xdr:from>
    <xdr:to>
      <xdr:col>0</xdr:col>
      <xdr:colOff>76200</xdr:colOff>
      <xdr:row>594</xdr:row>
      <xdr:rowOff>158750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0" y="151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593</xdr:row>
      <xdr:rowOff>152400</xdr:rowOff>
    </xdr:from>
    <xdr:to>
      <xdr:col>0</xdr:col>
      <xdr:colOff>76200</xdr:colOff>
      <xdr:row>594</xdr:row>
      <xdr:rowOff>158750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0" y="151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593</xdr:row>
      <xdr:rowOff>152400</xdr:rowOff>
    </xdr:from>
    <xdr:to>
      <xdr:col>0</xdr:col>
      <xdr:colOff>76200</xdr:colOff>
      <xdr:row>594</xdr:row>
      <xdr:rowOff>158750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0" y="151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593</xdr:row>
      <xdr:rowOff>152400</xdr:rowOff>
    </xdr:from>
    <xdr:to>
      <xdr:col>0</xdr:col>
      <xdr:colOff>76200</xdr:colOff>
      <xdr:row>594</xdr:row>
      <xdr:rowOff>158750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0" y="15176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0" y="170815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594</xdr:row>
      <xdr:rowOff>152400</xdr:rowOff>
    </xdr:from>
    <xdr:to>
      <xdr:col>0</xdr:col>
      <xdr:colOff>76200</xdr:colOff>
      <xdr:row>595</xdr:row>
      <xdr:rowOff>158750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595</xdr:row>
      <xdr:rowOff>152400</xdr:rowOff>
    </xdr:from>
    <xdr:to>
      <xdr:col>0</xdr:col>
      <xdr:colOff>76200</xdr:colOff>
      <xdr:row>596</xdr:row>
      <xdr:rowOff>158750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596</xdr:row>
      <xdr:rowOff>152400</xdr:rowOff>
    </xdr:from>
    <xdr:to>
      <xdr:col>0</xdr:col>
      <xdr:colOff>76200</xdr:colOff>
      <xdr:row>597</xdr:row>
      <xdr:rowOff>158750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0" y="110839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597</xdr:row>
      <xdr:rowOff>152400</xdr:rowOff>
    </xdr:from>
    <xdr:to>
      <xdr:col>0</xdr:col>
      <xdr:colOff>76200</xdr:colOff>
      <xdr:row>598</xdr:row>
      <xdr:rowOff>158750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0" y="1110170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590</xdr:row>
      <xdr:rowOff>152400</xdr:rowOff>
    </xdr:from>
    <xdr:to>
      <xdr:col>8</xdr:col>
      <xdr:colOff>76200</xdr:colOff>
      <xdr:row>591</xdr:row>
      <xdr:rowOff>31750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591</xdr:row>
      <xdr:rowOff>152400</xdr:rowOff>
    </xdr:from>
    <xdr:to>
      <xdr:col>8</xdr:col>
      <xdr:colOff>76200</xdr:colOff>
      <xdr:row>592</xdr:row>
      <xdr:rowOff>158750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592</xdr:row>
      <xdr:rowOff>152400</xdr:rowOff>
    </xdr:from>
    <xdr:to>
      <xdr:col>8</xdr:col>
      <xdr:colOff>76200</xdr:colOff>
      <xdr:row>593</xdr:row>
      <xdr:rowOff>158750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593</xdr:row>
      <xdr:rowOff>152400</xdr:rowOff>
    </xdr:from>
    <xdr:to>
      <xdr:col>8</xdr:col>
      <xdr:colOff>76200</xdr:colOff>
      <xdr:row>594</xdr:row>
      <xdr:rowOff>158750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594</xdr:row>
      <xdr:rowOff>152400</xdr:rowOff>
    </xdr:from>
    <xdr:to>
      <xdr:col>8</xdr:col>
      <xdr:colOff>76200</xdr:colOff>
      <xdr:row>595</xdr:row>
      <xdr:rowOff>158750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595</xdr:row>
      <xdr:rowOff>152400</xdr:rowOff>
    </xdr:from>
    <xdr:to>
      <xdr:col>8</xdr:col>
      <xdr:colOff>76200</xdr:colOff>
      <xdr:row>596</xdr:row>
      <xdr:rowOff>158750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596</xdr:row>
      <xdr:rowOff>152400</xdr:rowOff>
    </xdr:from>
    <xdr:to>
      <xdr:col>8</xdr:col>
      <xdr:colOff>76200</xdr:colOff>
      <xdr:row>597</xdr:row>
      <xdr:rowOff>158750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597</xdr:row>
      <xdr:rowOff>152400</xdr:rowOff>
    </xdr:from>
    <xdr:to>
      <xdr:col>8</xdr:col>
      <xdr:colOff>76200</xdr:colOff>
      <xdr:row>598</xdr:row>
      <xdr:rowOff>158750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0" y="1115504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152400</xdr:rowOff>
    </xdr:from>
    <xdr:to>
      <xdr:col>8</xdr:col>
      <xdr:colOff>76200</xdr:colOff>
      <xdr:row>599</xdr:row>
      <xdr:rowOff>158750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0" y="11172825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7"/>
  <sheetViews>
    <sheetView tabSelected="1" view="pageBreakPreview" topLeftCell="A583" zoomScale="110" zoomScaleNormal="100" zoomScaleSheetLayoutView="110" workbookViewId="0">
      <selection activeCell="Y316" sqref="Y316"/>
    </sheetView>
  </sheetViews>
  <sheetFormatPr defaultRowHeight="14.25"/>
  <cols>
    <col min="1" max="1" width="8.25" style="4" customWidth="1"/>
    <col min="2" max="2" width="17.375" style="4" customWidth="1"/>
    <col min="3" max="3" width="6.125" style="4" customWidth="1"/>
    <col min="4" max="4" width="5.125" style="4" customWidth="1"/>
    <col min="5" max="5" width="5.625" style="4" customWidth="1"/>
    <col min="6" max="7" width="8.5" style="4" customWidth="1"/>
    <col min="8" max="8" width="5.625" style="4" customWidth="1"/>
    <col min="9" max="9" width="8.25" style="4" customWidth="1"/>
    <col min="10" max="10" width="16" customWidth="1"/>
    <col min="11" max="11" width="6.125" customWidth="1"/>
    <col min="12" max="12" width="5.125" customWidth="1"/>
    <col min="13" max="13" width="9.75" bestFit="1" customWidth="1"/>
    <col min="14" max="14" width="8.5" customWidth="1"/>
    <col min="15" max="15" width="8.5" style="1" customWidth="1"/>
    <col min="16" max="16" width="8.75" style="107" hidden="1" customWidth="1"/>
    <col min="17" max="19" width="8.625" style="107" hidden="1" customWidth="1"/>
    <col min="20" max="20" width="8.625" style="108" hidden="1" customWidth="1"/>
    <col min="21" max="21" width="9.75" style="108" hidden="1" customWidth="1"/>
    <col min="22" max="22" width="8.625" style="108" customWidth="1"/>
    <col min="23" max="23" width="8.625" customWidth="1"/>
  </cols>
  <sheetData>
    <row r="1" spans="1:22" s="126" customFormat="1" ht="30.95" customHeight="1">
      <c r="A1" s="180" t="s">
        <v>702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  <c r="P1" s="124"/>
      <c r="Q1" s="124"/>
      <c r="R1" s="124"/>
      <c r="S1" s="124"/>
      <c r="T1" s="125"/>
      <c r="U1" s="125"/>
      <c r="V1" s="125"/>
    </row>
    <row r="2" spans="1:22" s="15" customFormat="1" ht="41.25">
      <c r="A2" s="11"/>
      <c r="B2" s="12" t="s">
        <v>0</v>
      </c>
      <c r="C2" s="13" t="s">
        <v>1</v>
      </c>
      <c r="D2" s="14" t="s">
        <v>2</v>
      </c>
      <c r="E2" s="14" t="s">
        <v>1128</v>
      </c>
      <c r="F2" s="14" t="s">
        <v>697</v>
      </c>
      <c r="G2" s="14" t="s">
        <v>698</v>
      </c>
      <c r="H2" s="11"/>
      <c r="I2" s="12" t="s">
        <v>0</v>
      </c>
      <c r="J2" s="27"/>
      <c r="K2" s="13" t="s">
        <v>1</v>
      </c>
      <c r="L2" s="14" t="s">
        <v>2</v>
      </c>
      <c r="M2" s="14" t="s">
        <v>1129</v>
      </c>
      <c r="N2" s="14" t="s">
        <v>697</v>
      </c>
      <c r="O2" s="14" t="s">
        <v>698</v>
      </c>
      <c r="P2" s="109">
        <v>1</v>
      </c>
      <c r="Q2" s="109">
        <v>0.5</v>
      </c>
      <c r="R2" s="110"/>
      <c r="S2" s="109">
        <v>1</v>
      </c>
      <c r="T2" s="111">
        <v>0.5</v>
      </c>
      <c r="U2" s="112"/>
      <c r="V2" s="112"/>
    </row>
    <row r="3" spans="1:22" s="126" customFormat="1">
      <c r="A3" s="143" t="s">
        <v>3</v>
      </c>
      <c r="B3" s="143" t="s">
        <v>4</v>
      </c>
      <c r="C3" s="144" t="s">
        <v>5</v>
      </c>
      <c r="D3" s="145">
        <v>50</v>
      </c>
      <c r="E3" s="146">
        <v>3.7</v>
      </c>
      <c r="F3" s="147"/>
      <c r="G3" s="148" t="s">
        <v>666</v>
      </c>
      <c r="H3" s="149"/>
      <c r="I3" s="143" t="s">
        <v>694</v>
      </c>
      <c r="J3" s="143" t="s">
        <v>695</v>
      </c>
      <c r="K3" s="144" t="s">
        <v>6</v>
      </c>
      <c r="L3" s="145">
        <v>50</v>
      </c>
      <c r="M3" s="150">
        <v>1.83</v>
      </c>
      <c r="N3" s="151"/>
      <c r="O3" s="152" t="s">
        <v>666</v>
      </c>
      <c r="P3" s="129">
        <f>D3*E3*F3</f>
        <v>0</v>
      </c>
      <c r="Q3" s="124"/>
      <c r="R3" s="124"/>
      <c r="S3" s="129">
        <f>L3*M3*N3</f>
        <v>0</v>
      </c>
      <c r="T3" s="125"/>
      <c r="U3" s="125"/>
      <c r="V3" s="125"/>
    </row>
    <row r="4" spans="1:22" s="121" customFormat="1" ht="15">
      <c r="A4" s="186" t="s">
        <v>699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  <c r="P4" s="119"/>
      <c r="Q4" s="119"/>
      <c r="R4" s="119"/>
      <c r="S4" s="120"/>
    </row>
    <row r="5" spans="1:22" s="126" customFormat="1">
      <c r="A5" s="143" t="s">
        <v>7</v>
      </c>
      <c r="B5" s="153" t="s">
        <v>8</v>
      </c>
      <c r="C5" s="135" t="s">
        <v>5</v>
      </c>
      <c r="D5" s="154">
        <v>100</v>
      </c>
      <c r="E5" s="155">
        <v>1.31</v>
      </c>
      <c r="F5" s="151"/>
      <c r="G5" s="151"/>
      <c r="H5" s="149"/>
      <c r="I5" s="143" t="s">
        <v>7</v>
      </c>
      <c r="J5" s="143" t="s">
        <v>16</v>
      </c>
      <c r="K5" s="144" t="s">
        <v>10</v>
      </c>
      <c r="L5" s="145">
        <v>50</v>
      </c>
      <c r="M5" s="150">
        <v>1.53</v>
      </c>
      <c r="N5" s="151"/>
      <c r="O5" s="151"/>
      <c r="P5" s="129">
        <f>D5*E5*F5</f>
        <v>0</v>
      </c>
      <c r="Q5" s="129">
        <f>G5*(E5+0.01)*(D5/2)</f>
        <v>0</v>
      </c>
      <c r="R5" s="124"/>
      <c r="S5" s="129">
        <f t="shared" ref="S5:S10" si="0">L5*M5*N5</f>
        <v>0</v>
      </c>
      <c r="T5" s="156">
        <f>O5*(M5+0.01)*(L5/2)</f>
        <v>0</v>
      </c>
      <c r="U5" s="125"/>
      <c r="V5" s="125"/>
    </row>
    <row r="6" spans="1:22" s="126" customFormat="1">
      <c r="A6" s="143" t="s">
        <v>7</v>
      </c>
      <c r="B6" s="153" t="s">
        <v>9</v>
      </c>
      <c r="C6" s="135" t="s">
        <v>10</v>
      </c>
      <c r="D6" s="154">
        <v>100</v>
      </c>
      <c r="E6" s="155">
        <v>0.92</v>
      </c>
      <c r="F6" s="147"/>
      <c r="G6" s="151"/>
      <c r="H6" s="149"/>
      <c r="I6" s="143" t="s">
        <v>7</v>
      </c>
      <c r="J6" s="143" t="s">
        <v>17</v>
      </c>
      <c r="K6" s="144" t="s">
        <v>5</v>
      </c>
      <c r="L6" s="145">
        <v>30</v>
      </c>
      <c r="M6" s="150">
        <v>6.72</v>
      </c>
      <c r="N6" s="151"/>
      <c r="O6" s="151"/>
      <c r="P6" s="129">
        <f t="shared" ref="P6:P10" si="1">D6*E6*F6</f>
        <v>0</v>
      </c>
      <c r="Q6" s="129">
        <f t="shared" ref="Q6:Q10" si="2">G6*(E6+0.01)*(D6/2)</f>
        <v>0</v>
      </c>
      <c r="R6" s="124"/>
      <c r="S6" s="129">
        <f t="shared" si="0"/>
        <v>0</v>
      </c>
      <c r="T6" s="156">
        <f t="shared" ref="T6:T10" si="3">O6*(M6+0.01)*(L6/2)</f>
        <v>0</v>
      </c>
      <c r="U6" s="125"/>
      <c r="V6" s="125"/>
    </row>
    <row r="7" spans="1:22" s="126" customFormat="1">
      <c r="A7" s="143" t="s">
        <v>7</v>
      </c>
      <c r="B7" s="143" t="s">
        <v>11</v>
      </c>
      <c r="C7" s="144" t="s">
        <v>10</v>
      </c>
      <c r="D7" s="145">
        <v>50</v>
      </c>
      <c r="E7" s="150">
        <v>1.35</v>
      </c>
      <c r="F7" s="147"/>
      <c r="G7" s="151"/>
      <c r="H7" s="149"/>
      <c r="I7" s="143" t="s">
        <v>7</v>
      </c>
      <c r="J7" s="143" t="s">
        <v>18</v>
      </c>
      <c r="K7" s="144" t="s">
        <v>5</v>
      </c>
      <c r="L7" s="145">
        <v>50</v>
      </c>
      <c r="M7" s="150">
        <v>1.72</v>
      </c>
      <c r="N7" s="151"/>
      <c r="O7" s="151"/>
      <c r="P7" s="129">
        <f t="shared" si="1"/>
        <v>0</v>
      </c>
      <c r="Q7" s="129">
        <f t="shared" si="2"/>
        <v>0</v>
      </c>
      <c r="R7" s="124"/>
      <c r="S7" s="129">
        <f t="shared" si="0"/>
        <v>0</v>
      </c>
      <c r="T7" s="156">
        <f t="shared" si="3"/>
        <v>0</v>
      </c>
      <c r="U7" s="125"/>
      <c r="V7" s="125"/>
    </row>
    <row r="8" spans="1:22" s="126" customFormat="1">
      <c r="A8" s="143" t="s">
        <v>7</v>
      </c>
      <c r="B8" s="143" t="s">
        <v>12</v>
      </c>
      <c r="C8" s="144" t="s">
        <v>5</v>
      </c>
      <c r="D8" s="145">
        <v>50</v>
      </c>
      <c r="E8" s="150">
        <v>2.1800000000000002</v>
      </c>
      <c r="F8" s="147"/>
      <c r="G8" s="151"/>
      <c r="H8" s="149"/>
      <c r="I8" s="143" t="s">
        <v>7</v>
      </c>
      <c r="J8" s="143" t="s">
        <v>19</v>
      </c>
      <c r="K8" s="144" t="s">
        <v>5</v>
      </c>
      <c r="L8" s="145">
        <v>50</v>
      </c>
      <c r="M8" s="150">
        <v>1.1100000000000001</v>
      </c>
      <c r="N8" s="151"/>
      <c r="O8" s="151"/>
      <c r="P8" s="129">
        <f t="shared" si="1"/>
        <v>0</v>
      </c>
      <c r="Q8" s="129">
        <f t="shared" si="2"/>
        <v>0</v>
      </c>
      <c r="R8" s="124"/>
      <c r="S8" s="129">
        <f t="shared" si="0"/>
        <v>0</v>
      </c>
      <c r="T8" s="156">
        <f t="shared" si="3"/>
        <v>0</v>
      </c>
      <c r="U8" s="125"/>
      <c r="V8" s="125"/>
    </row>
    <row r="9" spans="1:22" s="126" customFormat="1">
      <c r="A9" s="143" t="s">
        <v>7</v>
      </c>
      <c r="B9" s="143" t="s">
        <v>13</v>
      </c>
      <c r="C9" s="144" t="s">
        <v>5</v>
      </c>
      <c r="D9" s="145">
        <v>50</v>
      </c>
      <c r="E9" s="150">
        <v>2.61</v>
      </c>
      <c r="F9" s="147"/>
      <c r="G9" s="151"/>
      <c r="H9" s="149"/>
      <c r="I9" s="143" t="s">
        <v>7</v>
      </c>
      <c r="J9" s="143" t="s">
        <v>20</v>
      </c>
      <c r="K9" s="144" t="s">
        <v>5</v>
      </c>
      <c r="L9" s="145">
        <v>100</v>
      </c>
      <c r="M9" s="150">
        <v>0.89</v>
      </c>
      <c r="N9" s="151"/>
      <c r="O9" s="151"/>
      <c r="P9" s="129">
        <f t="shared" si="1"/>
        <v>0</v>
      </c>
      <c r="Q9" s="129">
        <f t="shared" si="2"/>
        <v>0</v>
      </c>
      <c r="R9" s="124"/>
      <c r="S9" s="129">
        <f t="shared" si="0"/>
        <v>0</v>
      </c>
      <c r="T9" s="156">
        <f t="shared" si="3"/>
        <v>0</v>
      </c>
      <c r="U9" s="125"/>
      <c r="V9" s="125"/>
    </row>
    <row r="10" spans="1:22" s="126" customFormat="1">
      <c r="A10" s="143" t="s">
        <v>7</v>
      </c>
      <c r="B10" s="143" t="s">
        <v>14</v>
      </c>
      <c r="C10" s="144" t="s">
        <v>10</v>
      </c>
      <c r="D10" s="145">
        <v>100</v>
      </c>
      <c r="E10" s="150">
        <v>1.1299999999999999</v>
      </c>
      <c r="F10" s="147"/>
      <c r="G10" s="151"/>
      <c r="H10" s="149"/>
      <c r="I10" s="143" t="s">
        <v>7</v>
      </c>
      <c r="J10" s="143" t="s">
        <v>21</v>
      </c>
      <c r="K10" s="144" t="s">
        <v>10</v>
      </c>
      <c r="L10" s="145">
        <v>100</v>
      </c>
      <c r="M10" s="150">
        <v>0.83</v>
      </c>
      <c r="N10" s="151"/>
      <c r="O10" s="151"/>
      <c r="P10" s="129">
        <f t="shared" si="1"/>
        <v>0</v>
      </c>
      <c r="Q10" s="129">
        <f t="shared" si="2"/>
        <v>0</v>
      </c>
      <c r="R10" s="124"/>
      <c r="S10" s="129">
        <f t="shared" si="0"/>
        <v>0</v>
      </c>
      <c r="T10" s="156">
        <f t="shared" si="3"/>
        <v>0</v>
      </c>
      <c r="U10" s="125"/>
      <c r="V10" s="125"/>
    </row>
    <row r="11" spans="1:22" s="126" customFormat="1">
      <c r="A11" s="143" t="s">
        <v>7</v>
      </c>
      <c r="B11" s="143" t="s">
        <v>15</v>
      </c>
      <c r="C11" s="144" t="s">
        <v>5</v>
      </c>
      <c r="D11" s="145">
        <v>100</v>
      </c>
      <c r="E11" s="150">
        <v>0.93</v>
      </c>
      <c r="F11" s="147"/>
      <c r="G11" s="151"/>
      <c r="H11" s="149"/>
      <c r="I11" s="157"/>
      <c r="J11" s="158"/>
      <c r="K11" s="158"/>
      <c r="L11" s="158"/>
      <c r="M11" s="158"/>
      <c r="N11" s="158"/>
      <c r="O11" s="159"/>
      <c r="P11" s="124"/>
      <c r="Q11" s="124"/>
      <c r="R11" s="124"/>
      <c r="S11" s="124"/>
      <c r="T11" s="125"/>
      <c r="U11" s="125"/>
      <c r="V11" s="125"/>
    </row>
    <row r="12" spans="1:22" ht="30" customHeight="1">
      <c r="A12" s="168" t="s">
        <v>701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70"/>
    </row>
    <row r="13" spans="1:22" s="15" customFormat="1" ht="24.75">
      <c r="A13" s="11"/>
      <c r="B13" s="12" t="s">
        <v>0</v>
      </c>
      <c r="C13" s="13" t="s">
        <v>1</v>
      </c>
      <c r="D13" s="14" t="s">
        <v>2</v>
      </c>
      <c r="E13" s="14" t="s">
        <v>1128</v>
      </c>
      <c r="F13" s="171" t="s">
        <v>697</v>
      </c>
      <c r="G13" s="171"/>
      <c r="H13" s="11"/>
      <c r="I13" s="12" t="s">
        <v>0</v>
      </c>
      <c r="J13" s="27"/>
      <c r="K13" s="13" t="s">
        <v>1</v>
      </c>
      <c r="L13" s="14" t="s">
        <v>2</v>
      </c>
      <c r="M13" s="14" t="s">
        <v>1128</v>
      </c>
      <c r="N13" s="171" t="s">
        <v>697</v>
      </c>
      <c r="O13" s="171"/>
      <c r="P13" s="110"/>
      <c r="Q13" s="110"/>
      <c r="R13" s="110"/>
      <c r="S13" s="110"/>
      <c r="T13" s="112"/>
      <c r="U13" s="112"/>
      <c r="V13" s="112"/>
    </row>
    <row r="14" spans="1:22" ht="15">
      <c r="A14" s="25" t="s">
        <v>667</v>
      </c>
      <c r="B14" s="29" t="s">
        <v>22</v>
      </c>
      <c r="C14" s="29" t="s">
        <v>23</v>
      </c>
      <c r="D14" s="30">
        <v>50</v>
      </c>
      <c r="E14" s="31">
        <v>0.91</v>
      </c>
      <c r="F14" s="166"/>
      <c r="G14" s="167"/>
      <c r="I14" s="25" t="s">
        <v>667</v>
      </c>
      <c r="J14" s="29" t="s">
        <v>30</v>
      </c>
      <c r="K14" s="36" t="s">
        <v>42</v>
      </c>
      <c r="L14" s="30">
        <v>50</v>
      </c>
      <c r="M14" s="31">
        <v>1.21</v>
      </c>
      <c r="N14" s="166"/>
      <c r="O14" s="167"/>
      <c r="P14" s="113">
        <f>D14*E14*F14</f>
        <v>0</v>
      </c>
      <c r="S14" s="113">
        <f>L14*M14*N14</f>
        <v>0</v>
      </c>
    </row>
    <row r="15" spans="1:22" ht="15">
      <c r="A15" s="25" t="s">
        <v>667</v>
      </c>
      <c r="B15" s="29" t="s">
        <v>24</v>
      </c>
      <c r="C15" s="29" t="s">
        <v>23</v>
      </c>
      <c r="D15" s="30">
        <v>50</v>
      </c>
      <c r="E15" s="31">
        <v>0.86</v>
      </c>
      <c r="F15" s="166"/>
      <c r="G15" s="167"/>
      <c r="I15" s="25" t="s">
        <v>667</v>
      </c>
      <c r="J15" s="33" t="s">
        <v>43</v>
      </c>
      <c r="K15" s="38" t="s">
        <v>44</v>
      </c>
      <c r="L15" s="34">
        <v>10</v>
      </c>
      <c r="M15" s="37">
        <v>9.8000000000000007</v>
      </c>
      <c r="N15" s="166"/>
      <c r="O15" s="167"/>
      <c r="P15" s="113">
        <f t="shared" ref="P15:P39" si="4">D15*E15*F15</f>
        <v>0</v>
      </c>
      <c r="S15" s="113">
        <f t="shared" ref="S15:S39" si="5">L15*M15*N15</f>
        <v>0</v>
      </c>
    </row>
    <row r="16" spans="1:22" ht="15">
      <c r="A16" s="25" t="s">
        <v>667</v>
      </c>
      <c r="B16" s="29" t="s">
        <v>25</v>
      </c>
      <c r="C16" s="29" t="s">
        <v>23</v>
      </c>
      <c r="D16" s="30">
        <v>50</v>
      </c>
      <c r="E16" s="31">
        <v>0.94</v>
      </c>
      <c r="F16" s="166"/>
      <c r="G16" s="167"/>
      <c r="I16" s="25" t="s">
        <v>667</v>
      </c>
      <c r="J16" s="29" t="s">
        <v>31</v>
      </c>
      <c r="K16" s="36" t="s">
        <v>42</v>
      </c>
      <c r="L16" s="30">
        <v>50</v>
      </c>
      <c r="M16" s="31">
        <v>1.1499999999999999</v>
      </c>
      <c r="N16" s="166"/>
      <c r="O16" s="167"/>
      <c r="P16" s="113">
        <f t="shared" si="4"/>
        <v>0</v>
      </c>
      <c r="S16" s="113">
        <f t="shared" si="5"/>
        <v>0</v>
      </c>
    </row>
    <row r="17" spans="1:19" ht="15">
      <c r="A17" s="25" t="s">
        <v>667</v>
      </c>
      <c r="B17" s="29" t="s">
        <v>26</v>
      </c>
      <c r="C17" s="29" t="s">
        <v>23</v>
      </c>
      <c r="D17" s="30">
        <v>50</v>
      </c>
      <c r="E17" s="31">
        <v>0.83</v>
      </c>
      <c r="F17" s="166"/>
      <c r="G17" s="167"/>
      <c r="I17" s="25" t="s">
        <v>667</v>
      </c>
      <c r="J17" s="29" t="s">
        <v>32</v>
      </c>
      <c r="K17" s="36" t="s">
        <v>42</v>
      </c>
      <c r="L17" s="30">
        <v>50</v>
      </c>
      <c r="M17" s="31">
        <v>0.99</v>
      </c>
      <c r="N17" s="166"/>
      <c r="O17" s="167"/>
      <c r="P17" s="113">
        <f t="shared" si="4"/>
        <v>0</v>
      </c>
      <c r="S17" s="113">
        <f t="shared" si="5"/>
        <v>0</v>
      </c>
    </row>
    <row r="18" spans="1:19" ht="15">
      <c r="A18" s="25" t="s">
        <v>667</v>
      </c>
      <c r="B18" s="29" t="s">
        <v>27</v>
      </c>
      <c r="C18" s="29" t="s">
        <v>23</v>
      </c>
      <c r="D18" s="30">
        <v>50</v>
      </c>
      <c r="E18" s="31">
        <v>0.85</v>
      </c>
      <c r="F18" s="166"/>
      <c r="G18" s="167"/>
      <c r="I18" s="25" t="s">
        <v>667</v>
      </c>
      <c r="J18" s="29" t="s">
        <v>33</v>
      </c>
      <c r="K18" s="36" t="s">
        <v>42</v>
      </c>
      <c r="L18" s="30">
        <v>50</v>
      </c>
      <c r="M18" s="31">
        <v>1.4</v>
      </c>
      <c r="N18" s="166"/>
      <c r="O18" s="167"/>
      <c r="P18" s="113">
        <f t="shared" si="4"/>
        <v>0</v>
      </c>
      <c r="S18" s="113">
        <f t="shared" si="5"/>
        <v>0</v>
      </c>
    </row>
    <row r="19" spans="1:19" ht="15">
      <c r="A19" s="25" t="s">
        <v>667</v>
      </c>
      <c r="B19" s="29" t="s">
        <v>28</v>
      </c>
      <c r="C19" s="29" t="s">
        <v>23</v>
      </c>
      <c r="D19" s="30">
        <v>50</v>
      </c>
      <c r="E19" s="31">
        <v>0.79</v>
      </c>
      <c r="F19" s="166"/>
      <c r="G19" s="167"/>
      <c r="I19" s="25" t="s">
        <v>667</v>
      </c>
      <c r="J19" s="29" t="s">
        <v>34</v>
      </c>
      <c r="K19" s="36" t="s">
        <v>42</v>
      </c>
      <c r="L19" s="30">
        <v>50</v>
      </c>
      <c r="M19" s="31">
        <v>1.28</v>
      </c>
      <c r="N19" s="166"/>
      <c r="O19" s="167"/>
      <c r="P19" s="113">
        <f t="shared" si="4"/>
        <v>0</v>
      </c>
      <c r="S19" s="113">
        <f t="shared" si="5"/>
        <v>0</v>
      </c>
    </row>
    <row r="20" spans="1:19" ht="15">
      <c r="A20" s="25" t="s">
        <v>667</v>
      </c>
      <c r="B20" s="33" t="s">
        <v>29</v>
      </c>
      <c r="C20" s="29" t="s">
        <v>23</v>
      </c>
      <c r="D20" s="34">
        <v>50</v>
      </c>
      <c r="E20" s="35">
        <v>0.94</v>
      </c>
      <c r="F20" s="166"/>
      <c r="G20" s="167"/>
      <c r="I20" s="25" t="s">
        <v>667</v>
      </c>
      <c r="J20" s="29" t="s">
        <v>35</v>
      </c>
      <c r="K20" s="36" t="s">
        <v>42</v>
      </c>
      <c r="L20" s="30">
        <v>50</v>
      </c>
      <c r="M20" s="31">
        <v>1.24</v>
      </c>
      <c r="N20" s="166"/>
      <c r="O20" s="167"/>
      <c r="P20" s="113">
        <f t="shared" si="4"/>
        <v>0</v>
      </c>
      <c r="S20" s="113">
        <f t="shared" si="5"/>
        <v>0</v>
      </c>
    </row>
    <row r="21" spans="1:19" ht="15">
      <c r="A21" s="25" t="s">
        <v>667</v>
      </c>
      <c r="B21" s="29" t="s">
        <v>30</v>
      </c>
      <c r="C21" s="29" t="s">
        <v>23</v>
      </c>
      <c r="D21" s="30">
        <v>50</v>
      </c>
      <c r="E21" s="31">
        <v>0.87</v>
      </c>
      <c r="F21" s="166"/>
      <c r="G21" s="167"/>
      <c r="I21" s="25" t="s">
        <v>667</v>
      </c>
      <c r="J21" s="29" t="s">
        <v>36</v>
      </c>
      <c r="K21" s="36" t="s">
        <v>42</v>
      </c>
      <c r="L21" s="30">
        <v>50</v>
      </c>
      <c r="M21" s="31">
        <v>1.28</v>
      </c>
      <c r="N21" s="166"/>
      <c r="O21" s="167"/>
      <c r="P21" s="113">
        <f t="shared" si="4"/>
        <v>0</v>
      </c>
      <c r="S21" s="113">
        <f t="shared" si="5"/>
        <v>0</v>
      </c>
    </row>
    <row r="22" spans="1:19" ht="15">
      <c r="A22" s="25" t="s">
        <v>667</v>
      </c>
      <c r="B22" s="29" t="s">
        <v>31</v>
      </c>
      <c r="C22" s="29" t="s">
        <v>23</v>
      </c>
      <c r="D22" s="30">
        <v>50</v>
      </c>
      <c r="E22" s="31">
        <v>0.8</v>
      </c>
      <c r="F22" s="166"/>
      <c r="G22" s="167"/>
      <c r="I22" s="25" t="s">
        <v>667</v>
      </c>
      <c r="J22" s="29" t="s">
        <v>37</v>
      </c>
      <c r="K22" s="36" t="s">
        <v>42</v>
      </c>
      <c r="L22" s="30">
        <v>50</v>
      </c>
      <c r="M22" s="31">
        <v>0.98</v>
      </c>
      <c r="N22" s="166"/>
      <c r="O22" s="167"/>
      <c r="P22" s="113">
        <f t="shared" si="4"/>
        <v>0</v>
      </c>
      <c r="S22" s="113">
        <f t="shared" si="5"/>
        <v>0</v>
      </c>
    </row>
    <row r="23" spans="1:19" ht="15">
      <c r="A23" s="25" t="s">
        <v>667</v>
      </c>
      <c r="B23" s="29" t="s">
        <v>32</v>
      </c>
      <c r="C23" s="29" t="s">
        <v>23</v>
      </c>
      <c r="D23" s="30">
        <v>50</v>
      </c>
      <c r="E23" s="31">
        <v>0.74</v>
      </c>
      <c r="F23" s="166"/>
      <c r="G23" s="167"/>
      <c r="I23" s="25" t="s">
        <v>667</v>
      </c>
      <c r="J23" s="29" t="s">
        <v>38</v>
      </c>
      <c r="K23" s="36" t="s">
        <v>42</v>
      </c>
      <c r="L23" s="30">
        <v>50</v>
      </c>
      <c r="M23" s="31">
        <v>1.18</v>
      </c>
      <c r="N23" s="166"/>
      <c r="O23" s="167"/>
      <c r="P23" s="113">
        <f t="shared" si="4"/>
        <v>0</v>
      </c>
      <c r="S23" s="113">
        <f t="shared" si="5"/>
        <v>0</v>
      </c>
    </row>
    <row r="24" spans="1:19" ht="15">
      <c r="A24" s="25" t="s">
        <v>667</v>
      </c>
      <c r="B24" s="29" t="s">
        <v>33</v>
      </c>
      <c r="C24" s="29" t="s">
        <v>23</v>
      </c>
      <c r="D24" s="30">
        <v>50</v>
      </c>
      <c r="E24" s="31">
        <v>0.97</v>
      </c>
      <c r="F24" s="166"/>
      <c r="G24" s="167"/>
      <c r="I24" s="25" t="s">
        <v>667</v>
      </c>
      <c r="J24" s="29" t="s">
        <v>39</v>
      </c>
      <c r="K24" s="36" t="s">
        <v>42</v>
      </c>
      <c r="L24" s="30">
        <v>50</v>
      </c>
      <c r="M24" s="31">
        <v>1.27</v>
      </c>
      <c r="N24" s="166"/>
      <c r="O24" s="167"/>
      <c r="P24" s="113">
        <f t="shared" si="4"/>
        <v>0</v>
      </c>
      <c r="S24" s="113">
        <f t="shared" si="5"/>
        <v>0</v>
      </c>
    </row>
    <row r="25" spans="1:19" ht="15">
      <c r="A25" s="25" t="s">
        <v>667</v>
      </c>
      <c r="B25" s="29" t="s">
        <v>34</v>
      </c>
      <c r="C25" s="29" t="s">
        <v>23</v>
      </c>
      <c r="D25" s="30">
        <v>50</v>
      </c>
      <c r="E25" s="31">
        <v>0.93</v>
      </c>
      <c r="F25" s="166"/>
      <c r="G25" s="167"/>
      <c r="I25" s="25" t="s">
        <v>667</v>
      </c>
      <c r="J25" s="29" t="s">
        <v>40</v>
      </c>
      <c r="K25" s="36" t="s">
        <v>42</v>
      </c>
      <c r="L25" s="30">
        <v>50</v>
      </c>
      <c r="M25" s="31">
        <v>1.25</v>
      </c>
      <c r="N25" s="166"/>
      <c r="O25" s="167"/>
      <c r="P25" s="113">
        <f t="shared" si="4"/>
        <v>0</v>
      </c>
      <c r="S25" s="113">
        <f t="shared" si="5"/>
        <v>0</v>
      </c>
    </row>
    <row r="26" spans="1:19" ht="15">
      <c r="A26" s="25" t="s">
        <v>667</v>
      </c>
      <c r="B26" s="29" t="s">
        <v>35</v>
      </c>
      <c r="C26" s="29" t="s">
        <v>23</v>
      </c>
      <c r="D26" s="30">
        <v>50</v>
      </c>
      <c r="E26" s="31">
        <v>0.84</v>
      </c>
      <c r="F26" s="166"/>
      <c r="G26" s="167"/>
      <c r="I26" s="25" t="s">
        <v>667</v>
      </c>
      <c r="J26" s="29" t="s">
        <v>41</v>
      </c>
      <c r="K26" s="36" t="s">
        <v>42</v>
      </c>
      <c r="L26" s="30">
        <v>50</v>
      </c>
      <c r="M26" s="31">
        <v>1.31</v>
      </c>
      <c r="N26" s="166"/>
      <c r="O26" s="167"/>
      <c r="P26" s="113">
        <f t="shared" si="4"/>
        <v>0</v>
      </c>
      <c r="S26" s="113">
        <f t="shared" si="5"/>
        <v>0</v>
      </c>
    </row>
    <row r="27" spans="1:19" ht="15">
      <c r="A27" s="25" t="s">
        <v>667</v>
      </c>
      <c r="B27" s="29" t="s">
        <v>36</v>
      </c>
      <c r="C27" s="29" t="s">
        <v>23</v>
      </c>
      <c r="D27" s="30">
        <v>50</v>
      </c>
      <c r="E27" s="31">
        <v>0.89</v>
      </c>
      <c r="F27" s="166"/>
      <c r="G27" s="167"/>
      <c r="I27" s="25" t="s">
        <v>667</v>
      </c>
      <c r="J27" s="29" t="s">
        <v>22</v>
      </c>
      <c r="K27" s="36" t="s">
        <v>45</v>
      </c>
      <c r="L27" s="39">
        <v>30</v>
      </c>
      <c r="M27" s="31">
        <v>1.72</v>
      </c>
      <c r="N27" s="166"/>
      <c r="O27" s="167"/>
      <c r="P27" s="113">
        <f t="shared" si="4"/>
        <v>0</v>
      </c>
      <c r="S27" s="113">
        <f t="shared" si="5"/>
        <v>0</v>
      </c>
    </row>
    <row r="28" spans="1:19" ht="15">
      <c r="A28" s="25" t="s">
        <v>667</v>
      </c>
      <c r="B28" s="29" t="s">
        <v>37</v>
      </c>
      <c r="C28" s="29" t="s">
        <v>23</v>
      </c>
      <c r="D28" s="30">
        <v>50</v>
      </c>
      <c r="E28" s="31">
        <v>0.8</v>
      </c>
      <c r="F28" s="166"/>
      <c r="G28" s="167"/>
      <c r="I28" s="25" t="s">
        <v>667</v>
      </c>
      <c r="J28" s="29" t="s">
        <v>25</v>
      </c>
      <c r="K28" s="36" t="s">
        <v>45</v>
      </c>
      <c r="L28" s="39">
        <v>30</v>
      </c>
      <c r="M28" s="31">
        <v>1.63</v>
      </c>
      <c r="N28" s="166"/>
      <c r="O28" s="167"/>
      <c r="P28" s="113">
        <f t="shared" si="4"/>
        <v>0</v>
      </c>
      <c r="S28" s="113">
        <f t="shared" si="5"/>
        <v>0</v>
      </c>
    </row>
    <row r="29" spans="1:19" ht="15">
      <c r="A29" s="25" t="s">
        <v>667</v>
      </c>
      <c r="B29" s="29" t="s">
        <v>38</v>
      </c>
      <c r="C29" s="29" t="s">
        <v>23</v>
      </c>
      <c r="D29" s="30">
        <v>50</v>
      </c>
      <c r="E29" s="31">
        <v>0.8</v>
      </c>
      <c r="F29" s="166"/>
      <c r="G29" s="167"/>
      <c r="I29" s="25" t="s">
        <v>667</v>
      </c>
      <c r="J29" s="29" t="s">
        <v>27</v>
      </c>
      <c r="K29" s="36" t="s">
        <v>45</v>
      </c>
      <c r="L29" s="39">
        <v>30</v>
      </c>
      <c r="M29" s="31">
        <v>1.91</v>
      </c>
      <c r="N29" s="166"/>
      <c r="O29" s="167"/>
      <c r="P29" s="113">
        <f t="shared" si="4"/>
        <v>0</v>
      </c>
      <c r="S29" s="113">
        <f t="shared" si="5"/>
        <v>0</v>
      </c>
    </row>
    <row r="30" spans="1:19" ht="15">
      <c r="A30" s="25" t="s">
        <v>667</v>
      </c>
      <c r="B30" s="29" t="s">
        <v>39</v>
      </c>
      <c r="C30" s="29" t="s">
        <v>23</v>
      </c>
      <c r="D30" s="30">
        <v>50</v>
      </c>
      <c r="E30" s="31">
        <v>0.77</v>
      </c>
      <c r="F30" s="166"/>
      <c r="G30" s="167"/>
      <c r="I30" s="25" t="s">
        <v>667</v>
      </c>
      <c r="J30" s="29" t="s">
        <v>28</v>
      </c>
      <c r="K30" s="36" t="s">
        <v>45</v>
      </c>
      <c r="L30" s="39">
        <v>30</v>
      </c>
      <c r="M30" s="31">
        <v>1.58</v>
      </c>
      <c r="N30" s="166"/>
      <c r="O30" s="167"/>
      <c r="P30" s="113">
        <f t="shared" si="4"/>
        <v>0</v>
      </c>
      <c r="S30" s="113">
        <f t="shared" si="5"/>
        <v>0</v>
      </c>
    </row>
    <row r="31" spans="1:19" ht="15">
      <c r="A31" s="25" t="s">
        <v>667</v>
      </c>
      <c r="B31" s="29" t="s">
        <v>40</v>
      </c>
      <c r="C31" s="29" t="s">
        <v>23</v>
      </c>
      <c r="D31" s="30">
        <v>50</v>
      </c>
      <c r="E31" s="31">
        <v>0.84</v>
      </c>
      <c r="F31" s="166"/>
      <c r="G31" s="167"/>
      <c r="I31" s="25" t="s">
        <v>667</v>
      </c>
      <c r="J31" s="29" t="s">
        <v>30</v>
      </c>
      <c r="K31" s="36" t="s">
        <v>45</v>
      </c>
      <c r="L31" s="39">
        <v>30</v>
      </c>
      <c r="M31" s="31">
        <v>1.58</v>
      </c>
      <c r="N31" s="166"/>
      <c r="O31" s="167"/>
      <c r="P31" s="113">
        <f t="shared" si="4"/>
        <v>0</v>
      </c>
      <c r="S31" s="113">
        <f t="shared" si="5"/>
        <v>0</v>
      </c>
    </row>
    <row r="32" spans="1:19" ht="15">
      <c r="A32" s="25" t="s">
        <v>667</v>
      </c>
      <c r="B32" s="29" t="s">
        <v>41</v>
      </c>
      <c r="C32" s="29" t="s">
        <v>23</v>
      </c>
      <c r="D32" s="30">
        <v>50</v>
      </c>
      <c r="E32" s="31">
        <v>0.89</v>
      </c>
      <c r="F32" s="166"/>
      <c r="G32" s="167"/>
      <c r="I32" s="25" t="s">
        <v>667</v>
      </c>
      <c r="J32" s="29" t="s">
        <v>31</v>
      </c>
      <c r="K32" s="36" t="s">
        <v>45</v>
      </c>
      <c r="L32" s="39">
        <v>30</v>
      </c>
      <c r="M32" s="31">
        <v>1.38</v>
      </c>
      <c r="N32" s="166"/>
      <c r="O32" s="167"/>
      <c r="P32" s="113">
        <f t="shared" si="4"/>
        <v>0</v>
      </c>
      <c r="S32" s="113">
        <f t="shared" si="5"/>
        <v>0</v>
      </c>
    </row>
    <row r="33" spans="1:20" ht="15">
      <c r="A33" s="25" t="s">
        <v>667</v>
      </c>
      <c r="B33" s="29" t="s">
        <v>22</v>
      </c>
      <c r="C33" s="36" t="s">
        <v>42</v>
      </c>
      <c r="D33" s="30">
        <v>50</v>
      </c>
      <c r="E33" s="31">
        <v>1.33</v>
      </c>
      <c r="F33" s="166"/>
      <c r="G33" s="167"/>
      <c r="I33" s="25" t="s">
        <v>667</v>
      </c>
      <c r="J33" s="29" t="s">
        <v>32</v>
      </c>
      <c r="K33" s="36" t="s">
        <v>45</v>
      </c>
      <c r="L33" s="39">
        <v>30</v>
      </c>
      <c r="M33" s="31">
        <v>1.35</v>
      </c>
      <c r="N33" s="166"/>
      <c r="O33" s="167"/>
      <c r="P33" s="113">
        <f t="shared" si="4"/>
        <v>0</v>
      </c>
      <c r="S33" s="113">
        <f t="shared" si="5"/>
        <v>0</v>
      </c>
    </row>
    <row r="34" spans="1:20" ht="15">
      <c r="A34" s="25" t="s">
        <v>667</v>
      </c>
      <c r="B34" s="29" t="s">
        <v>24</v>
      </c>
      <c r="C34" s="36" t="s">
        <v>42</v>
      </c>
      <c r="D34" s="30">
        <v>50</v>
      </c>
      <c r="E34" s="31">
        <v>1.28</v>
      </c>
      <c r="F34" s="166"/>
      <c r="G34" s="167"/>
      <c r="I34" s="25" t="s">
        <v>667</v>
      </c>
      <c r="J34" s="29" t="s">
        <v>34</v>
      </c>
      <c r="K34" s="36" t="s">
        <v>45</v>
      </c>
      <c r="L34" s="39">
        <v>30</v>
      </c>
      <c r="M34" s="31">
        <v>1.77</v>
      </c>
      <c r="N34" s="166"/>
      <c r="O34" s="167"/>
      <c r="P34" s="113">
        <f t="shared" si="4"/>
        <v>0</v>
      </c>
      <c r="S34" s="113">
        <f t="shared" si="5"/>
        <v>0</v>
      </c>
    </row>
    <row r="35" spans="1:20" ht="15">
      <c r="A35" s="25" t="s">
        <v>667</v>
      </c>
      <c r="B35" s="29" t="s">
        <v>25</v>
      </c>
      <c r="C35" s="36" t="s">
        <v>42</v>
      </c>
      <c r="D35" s="30">
        <v>50</v>
      </c>
      <c r="E35" s="31">
        <v>1.22</v>
      </c>
      <c r="F35" s="166"/>
      <c r="G35" s="167"/>
      <c r="I35" s="25" t="s">
        <v>667</v>
      </c>
      <c r="J35" s="29" t="s">
        <v>35</v>
      </c>
      <c r="K35" s="36" t="s">
        <v>45</v>
      </c>
      <c r="L35" s="39">
        <v>30</v>
      </c>
      <c r="M35" s="31">
        <v>1.65</v>
      </c>
      <c r="N35" s="166"/>
      <c r="O35" s="167"/>
      <c r="P35" s="113">
        <f t="shared" si="4"/>
        <v>0</v>
      </c>
      <c r="S35" s="113">
        <f t="shared" si="5"/>
        <v>0</v>
      </c>
    </row>
    <row r="36" spans="1:20" ht="15">
      <c r="A36" s="25" t="s">
        <v>667</v>
      </c>
      <c r="B36" s="29" t="s">
        <v>26</v>
      </c>
      <c r="C36" s="36" t="s">
        <v>42</v>
      </c>
      <c r="D36" s="30">
        <v>50</v>
      </c>
      <c r="E36" s="31">
        <v>1.36</v>
      </c>
      <c r="F36" s="166"/>
      <c r="G36" s="167"/>
      <c r="I36" s="25" t="s">
        <v>667</v>
      </c>
      <c r="J36" s="29" t="s">
        <v>37</v>
      </c>
      <c r="K36" s="36" t="s">
        <v>45</v>
      </c>
      <c r="L36" s="39">
        <v>30</v>
      </c>
      <c r="M36" s="31">
        <v>1.46</v>
      </c>
      <c r="N36" s="166"/>
      <c r="O36" s="167"/>
      <c r="P36" s="113">
        <f t="shared" si="4"/>
        <v>0</v>
      </c>
      <c r="S36" s="113">
        <f t="shared" si="5"/>
        <v>0</v>
      </c>
    </row>
    <row r="37" spans="1:20" ht="15">
      <c r="A37" s="25" t="s">
        <v>667</v>
      </c>
      <c r="B37" s="29" t="s">
        <v>27</v>
      </c>
      <c r="C37" s="36" t="s">
        <v>42</v>
      </c>
      <c r="D37" s="30">
        <v>50</v>
      </c>
      <c r="E37" s="31">
        <v>1.22</v>
      </c>
      <c r="F37" s="166"/>
      <c r="G37" s="167"/>
      <c r="I37" s="25" t="s">
        <v>667</v>
      </c>
      <c r="J37" s="29" t="s">
        <v>38</v>
      </c>
      <c r="K37" s="36" t="s">
        <v>45</v>
      </c>
      <c r="L37" s="39">
        <v>30</v>
      </c>
      <c r="M37" s="31">
        <v>1.51</v>
      </c>
      <c r="N37" s="166"/>
      <c r="O37" s="167"/>
      <c r="P37" s="113">
        <f t="shared" si="4"/>
        <v>0</v>
      </c>
      <c r="S37" s="113">
        <f t="shared" si="5"/>
        <v>0</v>
      </c>
    </row>
    <row r="38" spans="1:20" ht="15">
      <c r="A38" s="25" t="s">
        <v>667</v>
      </c>
      <c r="B38" s="29" t="s">
        <v>28</v>
      </c>
      <c r="C38" s="36" t="s">
        <v>42</v>
      </c>
      <c r="D38" s="30">
        <v>50</v>
      </c>
      <c r="E38" s="31">
        <v>1.07</v>
      </c>
      <c r="F38" s="166"/>
      <c r="G38" s="167"/>
      <c r="I38" s="25" t="s">
        <v>667</v>
      </c>
      <c r="J38" s="29" t="s">
        <v>40</v>
      </c>
      <c r="K38" s="36" t="s">
        <v>45</v>
      </c>
      <c r="L38" s="39">
        <v>30</v>
      </c>
      <c r="M38" s="31">
        <v>1.63</v>
      </c>
      <c r="N38" s="166"/>
      <c r="O38" s="167"/>
      <c r="P38" s="113">
        <f t="shared" si="4"/>
        <v>0</v>
      </c>
      <c r="S38" s="113">
        <f t="shared" si="5"/>
        <v>0</v>
      </c>
    </row>
    <row r="39" spans="1:20" ht="15">
      <c r="A39" s="25" t="s">
        <v>667</v>
      </c>
      <c r="B39" s="33" t="s">
        <v>29</v>
      </c>
      <c r="C39" s="36" t="s">
        <v>42</v>
      </c>
      <c r="D39" s="34">
        <v>50</v>
      </c>
      <c r="E39" s="37">
        <v>1.49</v>
      </c>
      <c r="F39" s="166"/>
      <c r="G39" s="167"/>
      <c r="I39" s="25" t="s">
        <v>667</v>
      </c>
      <c r="J39" s="29" t="s">
        <v>41</v>
      </c>
      <c r="K39" s="36" t="s">
        <v>45</v>
      </c>
      <c r="L39" s="39">
        <v>30</v>
      </c>
      <c r="M39" s="31">
        <v>1.63</v>
      </c>
      <c r="N39" s="166"/>
      <c r="O39" s="167"/>
      <c r="P39" s="113">
        <f t="shared" si="4"/>
        <v>0</v>
      </c>
      <c r="S39" s="113">
        <f t="shared" si="5"/>
        <v>0</v>
      </c>
    </row>
    <row r="40" spans="1:20" ht="29.1" customHeight="1">
      <c r="A40" s="168" t="s">
        <v>700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</row>
    <row r="41" spans="1:20" ht="41.25">
      <c r="A41" s="11"/>
      <c r="B41" s="12" t="s">
        <v>0</v>
      </c>
      <c r="C41" s="13" t="s">
        <v>1</v>
      </c>
      <c r="D41" s="14" t="s">
        <v>2</v>
      </c>
      <c r="E41" s="14" t="s">
        <v>1128</v>
      </c>
      <c r="F41" s="14" t="s">
        <v>697</v>
      </c>
      <c r="G41" s="14" t="s">
        <v>698</v>
      </c>
      <c r="H41" s="11"/>
      <c r="I41" s="12" t="s">
        <v>0</v>
      </c>
      <c r="J41" s="27"/>
      <c r="K41" s="13" t="s">
        <v>1</v>
      </c>
      <c r="L41" s="14" t="s">
        <v>2</v>
      </c>
      <c r="M41" s="14" t="s">
        <v>1129</v>
      </c>
      <c r="N41" s="14" t="s">
        <v>697</v>
      </c>
      <c r="O41" s="14" t="s">
        <v>698</v>
      </c>
    </row>
    <row r="42" spans="1:20" s="123" customFormat="1" ht="15">
      <c r="A42" s="183" t="s">
        <v>699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5"/>
      <c r="P42" s="122"/>
      <c r="Q42" s="122"/>
      <c r="R42" s="122"/>
      <c r="S42" s="122"/>
    </row>
    <row r="43" spans="1:20">
      <c r="A43" s="40" t="s">
        <v>46</v>
      </c>
      <c r="B43" s="25"/>
      <c r="C43" s="39"/>
      <c r="D43" s="41"/>
      <c r="E43" s="31"/>
      <c r="F43" s="95"/>
      <c r="G43" s="95"/>
      <c r="I43" s="42" t="s">
        <v>7</v>
      </c>
      <c r="J43" s="21" t="s">
        <v>70</v>
      </c>
      <c r="K43" s="22" t="s">
        <v>10</v>
      </c>
      <c r="L43" s="41">
        <v>100</v>
      </c>
      <c r="M43" s="31">
        <v>0.71</v>
      </c>
      <c r="N43" s="95"/>
      <c r="O43" s="95"/>
      <c r="S43" s="113">
        <f>N43*M43*L43</f>
        <v>0</v>
      </c>
      <c r="T43" s="114">
        <f t="shared" ref="T43:T106" si="6">O43*(M43+0.01)*(L43/2)</f>
        <v>0</v>
      </c>
    </row>
    <row r="44" spans="1:20">
      <c r="A44" s="42" t="s">
        <v>7</v>
      </c>
      <c r="B44" s="21" t="s">
        <v>47</v>
      </c>
      <c r="C44" s="22" t="s">
        <v>5</v>
      </c>
      <c r="D44" s="41">
        <v>100</v>
      </c>
      <c r="E44" s="31">
        <v>0.68</v>
      </c>
      <c r="F44" s="95"/>
      <c r="G44" s="95"/>
      <c r="I44" s="42" t="s">
        <v>7</v>
      </c>
      <c r="J44" s="21" t="s">
        <v>71</v>
      </c>
      <c r="K44" s="22" t="s">
        <v>5</v>
      </c>
      <c r="L44" s="39">
        <v>100</v>
      </c>
      <c r="M44" s="31">
        <v>0.81</v>
      </c>
      <c r="N44" s="95"/>
      <c r="O44" s="95"/>
      <c r="P44" s="113">
        <f>D44*E44*F44</f>
        <v>0</v>
      </c>
      <c r="Q44" s="113">
        <f t="shared" ref="Q44:Q107" si="7">G44*(E44+0.01)*(D44/2)</f>
        <v>0</v>
      </c>
      <c r="S44" s="113">
        <f t="shared" ref="S44:S107" si="8">N44*M44*L44</f>
        <v>0</v>
      </c>
      <c r="T44" s="114">
        <f t="shared" si="6"/>
        <v>0</v>
      </c>
    </row>
    <row r="45" spans="1:20">
      <c r="A45" s="42" t="s">
        <v>7</v>
      </c>
      <c r="B45" s="21" t="s">
        <v>47</v>
      </c>
      <c r="C45" s="22" t="s">
        <v>10</v>
      </c>
      <c r="D45" s="41">
        <v>100</v>
      </c>
      <c r="E45" s="31">
        <v>0.59</v>
      </c>
      <c r="F45" s="95"/>
      <c r="G45" s="95"/>
      <c r="I45" s="42" t="s">
        <v>7</v>
      </c>
      <c r="J45" s="21" t="s">
        <v>71</v>
      </c>
      <c r="K45" s="22" t="s">
        <v>10</v>
      </c>
      <c r="L45" s="41">
        <v>100</v>
      </c>
      <c r="M45" s="31">
        <v>0.67</v>
      </c>
      <c r="N45" s="95"/>
      <c r="O45" s="95"/>
      <c r="P45" s="113">
        <f t="shared" ref="P45:P108" si="9">D45*E45*F45</f>
        <v>0</v>
      </c>
      <c r="Q45" s="113">
        <f t="shared" si="7"/>
        <v>0</v>
      </c>
      <c r="S45" s="113">
        <f t="shared" si="8"/>
        <v>0</v>
      </c>
      <c r="T45" s="114">
        <f t="shared" si="6"/>
        <v>0</v>
      </c>
    </row>
    <row r="46" spans="1:20">
      <c r="A46" s="42" t="s">
        <v>7</v>
      </c>
      <c r="B46" s="29" t="s">
        <v>48</v>
      </c>
      <c r="C46" s="22" t="s">
        <v>5</v>
      </c>
      <c r="D46" s="39">
        <v>100</v>
      </c>
      <c r="E46" s="31">
        <v>0.62</v>
      </c>
      <c r="F46" s="95"/>
      <c r="G46" s="95"/>
      <c r="I46" s="42" t="s">
        <v>7</v>
      </c>
      <c r="J46" s="21" t="s">
        <v>72</v>
      </c>
      <c r="K46" s="22" t="s">
        <v>10</v>
      </c>
      <c r="L46" s="41">
        <v>100</v>
      </c>
      <c r="M46" s="31">
        <v>0.71</v>
      </c>
      <c r="N46" s="95"/>
      <c r="O46" s="95"/>
      <c r="P46" s="113">
        <f t="shared" si="9"/>
        <v>0</v>
      </c>
      <c r="Q46" s="113">
        <f t="shared" si="7"/>
        <v>0</v>
      </c>
      <c r="S46" s="113">
        <f t="shared" si="8"/>
        <v>0</v>
      </c>
      <c r="T46" s="114">
        <f t="shared" si="6"/>
        <v>0</v>
      </c>
    </row>
    <row r="47" spans="1:20">
      <c r="A47" s="42" t="s">
        <v>7</v>
      </c>
      <c r="B47" s="29" t="s">
        <v>48</v>
      </c>
      <c r="C47" s="22" t="s">
        <v>10</v>
      </c>
      <c r="D47" s="41">
        <v>100</v>
      </c>
      <c r="E47" s="31">
        <v>0.57999999999999996</v>
      </c>
      <c r="F47" s="95"/>
      <c r="G47" s="95"/>
      <c r="I47" s="42" t="s">
        <v>7</v>
      </c>
      <c r="J47" s="21" t="s">
        <v>73</v>
      </c>
      <c r="K47" s="22" t="s">
        <v>5</v>
      </c>
      <c r="L47" s="39">
        <v>100</v>
      </c>
      <c r="M47" s="31">
        <v>0.75</v>
      </c>
      <c r="N47" s="95"/>
      <c r="O47" s="95"/>
      <c r="P47" s="113">
        <f t="shared" si="9"/>
        <v>0</v>
      </c>
      <c r="Q47" s="113">
        <f t="shared" si="7"/>
        <v>0</v>
      </c>
      <c r="S47" s="113">
        <f t="shared" si="8"/>
        <v>0</v>
      </c>
      <c r="T47" s="114">
        <f t="shared" si="6"/>
        <v>0</v>
      </c>
    </row>
    <row r="48" spans="1:20">
      <c r="A48" s="42" t="s">
        <v>7</v>
      </c>
      <c r="B48" s="29" t="s">
        <v>49</v>
      </c>
      <c r="C48" s="22" t="s">
        <v>10</v>
      </c>
      <c r="D48" s="41">
        <v>100</v>
      </c>
      <c r="E48" s="31">
        <v>0.73</v>
      </c>
      <c r="F48" s="95"/>
      <c r="G48" s="95"/>
      <c r="I48" s="42" t="s">
        <v>7</v>
      </c>
      <c r="J48" s="21" t="s">
        <v>73</v>
      </c>
      <c r="K48" s="22" t="s">
        <v>10</v>
      </c>
      <c r="L48" s="41">
        <v>100</v>
      </c>
      <c r="M48" s="31">
        <v>0.68</v>
      </c>
      <c r="N48" s="95"/>
      <c r="O48" s="95"/>
      <c r="P48" s="113">
        <f t="shared" si="9"/>
        <v>0</v>
      </c>
      <c r="Q48" s="113">
        <f t="shared" si="7"/>
        <v>0</v>
      </c>
      <c r="S48" s="113">
        <f t="shared" si="8"/>
        <v>0</v>
      </c>
      <c r="T48" s="114">
        <f t="shared" si="6"/>
        <v>0</v>
      </c>
    </row>
    <row r="49" spans="1:20">
      <c r="A49" s="42" t="s">
        <v>7</v>
      </c>
      <c r="B49" s="21" t="s">
        <v>50</v>
      </c>
      <c r="C49" s="22" t="s">
        <v>5</v>
      </c>
      <c r="D49" s="39">
        <v>100</v>
      </c>
      <c r="E49" s="31">
        <v>0.66</v>
      </c>
      <c r="F49" s="95"/>
      <c r="G49" s="95"/>
      <c r="I49" s="42" t="s">
        <v>7</v>
      </c>
      <c r="J49" s="48" t="s">
        <v>74</v>
      </c>
      <c r="K49" s="49" t="s">
        <v>10</v>
      </c>
      <c r="L49" s="49">
        <v>100</v>
      </c>
      <c r="M49" s="18">
        <v>0.85</v>
      </c>
      <c r="N49" s="95"/>
      <c r="O49" s="95"/>
      <c r="P49" s="113">
        <f t="shared" si="9"/>
        <v>0</v>
      </c>
      <c r="Q49" s="113">
        <f t="shared" si="7"/>
        <v>0</v>
      </c>
      <c r="S49" s="113">
        <f t="shared" si="8"/>
        <v>0</v>
      </c>
      <c r="T49" s="114">
        <f t="shared" si="6"/>
        <v>0</v>
      </c>
    </row>
    <row r="50" spans="1:20">
      <c r="A50" s="42" t="s">
        <v>7</v>
      </c>
      <c r="B50" s="44" t="s">
        <v>51</v>
      </c>
      <c r="C50" s="45" t="s">
        <v>10</v>
      </c>
      <c r="D50" s="23">
        <v>100</v>
      </c>
      <c r="E50" s="24">
        <v>0.83</v>
      </c>
      <c r="F50" s="95"/>
      <c r="G50" s="95"/>
      <c r="I50" s="42" t="s">
        <v>7</v>
      </c>
      <c r="J50" s="48" t="s">
        <v>75</v>
      </c>
      <c r="K50" s="34" t="s">
        <v>10</v>
      </c>
      <c r="L50" s="34">
        <v>100</v>
      </c>
      <c r="M50" s="37">
        <v>0.8</v>
      </c>
      <c r="N50" s="95"/>
      <c r="O50" s="95"/>
      <c r="P50" s="113">
        <f t="shared" si="9"/>
        <v>0</v>
      </c>
      <c r="Q50" s="113">
        <f t="shared" si="7"/>
        <v>0</v>
      </c>
      <c r="S50" s="113">
        <f t="shared" si="8"/>
        <v>0</v>
      </c>
      <c r="T50" s="114">
        <f t="shared" si="6"/>
        <v>0</v>
      </c>
    </row>
    <row r="51" spans="1:20">
      <c r="A51" s="42" t="s">
        <v>7</v>
      </c>
      <c r="B51" s="21" t="s">
        <v>52</v>
      </c>
      <c r="C51" s="22" t="s">
        <v>5</v>
      </c>
      <c r="D51" s="41">
        <v>100</v>
      </c>
      <c r="E51" s="31">
        <v>0.64</v>
      </c>
      <c r="F51" s="95"/>
      <c r="G51" s="95"/>
      <c r="I51" s="46" t="s">
        <v>76</v>
      </c>
      <c r="J51" s="25"/>
      <c r="K51" s="22"/>
      <c r="L51" s="41"/>
      <c r="M51" s="31"/>
      <c r="N51" s="95"/>
      <c r="O51" s="95"/>
      <c r="P51" s="113">
        <f t="shared" si="9"/>
        <v>0</v>
      </c>
      <c r="Q51" s="113">
        <f t="shared" si="7"/>
        <v>0</v>
      </c>
      <c r="S51" s="113"/>
      <c r="T51" s="114"/>
    </row>
    <row r="52" spans="1:20" ht="22.5">
      <c r="A52" s="42" t="s">
        <v>7</v>
      </c>
      <c r="B52" s="21" t="s">
        <v>53</v>
      </c>
      <c r="C52" s="22" t="s">
        <v>5</v>
      </c>
      <c r="D52" s="39">
        <v>100</v>
      </c>
      <c r="E52" s="31">
        <v>0.7</v>
      </c>
      <c r="F52" s="95"/>
      <c r="G52" s="95"/>
      <c r="I52" s="42" t="s">
        <v>7</v>
      </c>
      <c r="J52" s="48" t="s">
        <v>77</v>
      </c>
      <c r="K52" s="34" t="s">
        <v>78</v>
      </c>
      <c r="L52" s="41">
        <v>20</v>
      </c>
      <c r="M52" s="31">
        <v>4.2300000000000004</v>
      </c>
      <c r="N52" s="95"/>
      <c r="O52" s="95"/>
      <c r="P52" s="113">
        <f t="shared" si="9"/>
        <v>0</v>
      </c>
      <c r="Q52" s="113">
        <f t="shared" si="7"/>
        <v>0</v>
      </c>
      <c r="S52" s="113">
        <f t="shared" si="8"/>
        <v>0</v>
      </c>
      <c r="T52" s="114">
        <f t="shared" si="6"/>
        <v>0</v>
      </c>
    </row>
    <row r="53" spans="1:20">
      <c r="A53" s="42" t="s">
        <v>7</v>
      </c>
      <c r="B53" s="21" t="s">
        <v>54</v>
      </c>
      <c r="C53" s="22" t="s">
        <v>5</v>
      </c>
      <c r="D53" s="41">
        <v>100</v>
      </c>
      <c r="E53" s="31">
        <v>0.95</v>
      </c>
      <c r="F53" s="95"/>
      <c r="G53" s="95"/>
      <c r="I53" s="42" t="s">
        <v>7</v>
      </c>
      <c r="J53" s="29" t="s">
        <v>79</v>
      </c>
      <c r="K53" s="34" t="s">
        <v>78</v>
      </c>
      <c r="L53" s="41">
        <v>100</v>
      </c>
      <c r="M53" s="31">
        <v>0.6</v>
      </c>
      <c r="N53" s="95"/>
      <c r="O53" s="95"/>
      <c r="P53" s="113">
        <f t="shared" si="9"/>
        <v>0</v>
      </c>
      <c r="Q53" s="113">
        <f t="shared" si="7"/>
        <v>0</v>
      </c>
      <c r="S53" s="113">
        <f t="shared" si="8"/>
        <v>0</v>
      </c>
      <c r="T53" s="114">
        <f t="shared" si="6"/>
        <v>0</v>
      </c>
    </row>
    <row r="54" spans="1:20">
      <c r="A54" s="42" t="s">
        <v>7</v>
      </c>
      <c r="B54" s="21" t="s">
        <v>55</v>
      </c>
      <c r="C54" s="22" t="s">
        <v>5</v>
      </c>
      <c r="D54" s="39">
        <v>100</v>
      </c>
      <c r="E54" s="31">
        <v>0.63</v>
      </c>
      <c r="F54" s="95"/>
      <c r="G54" s="95"/>
      <c r="I54" s="42" t="s">
        <v>7</v>
      </c>
      <c r="J54" s="29" t="s">
        <v>80</v>
      </c>
      <c r="K54" s="34" t="s">
        <v>78</v>
      </c>
      <c r="L54" s="41">
        <v>100</v>
      </c>
      <c r="M54" s="31">
        <v>0.52</v>
      </c>
      <c r="N54" s="95"/>
      <c r="O54" s="95"/>
      <c r="P54" s="113">
        <f t="shared" si="9"/>
        <v>0</v>
      </c>
      <c r="Q54" s="113">
        <f t="shared" si="7"/>
        <v>0</v>
      </c>
      <c r="S54" s="113">
        <f t="shared" si="8"/>
        <v>0</v>
      </c>
      <c r="T54" s="114">
        <f t="shared" si="6"/>
        <v>0</v>
      </c>
    </row>
    <row r="55" spans="1:20">
      <c r="A55" s="42" t="s">
        <v>7</v>
      </c>
      <c r="B55" s="21" t="s">
        <v>55</v>
      </c>
      <c r="C55" s="22" t="s">
        <v>10</v>
      </c>
      <c r="D55" s="41">
        <v>100</v>
      </c>
      <c r="E55" s="31">
        <v>0.57999999999999996</v>
      </c>
      <c r="F55" s="95"/>
      <c r="G55" s="95"/>
      <c r="I55" s="42" t="s">
        <v>7</v>
      </c>
      <c r="J55" s="29" t="s">
        <v>81</v>
      </c>
      <c r="K55" s="34" t="s">
        <v>78</v>
      </c>
      <c r="L55" s="39">
        <v>100</v>
      </c>
      <c r="M55" s="31">
        <v>0.72</v>
      </c>
      <c r="N55" s="95"/>
      <c r="O55" s="95"/>
      <c r="P55" s="113">
        <f t="shared" si="9"/>
        <v>0</v>
      </c>
      <c r="Q55" s="113">
        <f t="shared" si="7"/>
        <v>0</v>
      </c>
      <c r="S55" s="113">
        <f t="shared" si="8"/>
        <v>0</v>
      </c>
      <c r="T55" s="114">
        <f t="shared" si="6"/>
        <v>0</v>
      </c>
    </row>
    <row r="56" spans="1:20">
      <c r="A56" s="42" t="s">
        <v>7</v>
      </c>
      <c r="B56" s="21" t="s">
        <v>56</v>
      </c>
      <c r="C56" s="22" t="s">
        <v>5</v>
      </c>
      <c r="D56" s="39">
        <v>100</v>
      </c>
      <c r="E56" s="31">
        <v>0.79</v>
      </c>
      <c r="F56" s="95"/>
      <c r="G56" s="95"/>
      <c r="I56" s="42" t="s">
        <v>7</v>
      </c>
      <c r="J56" s="29" t="s">
        <v>1159</v>
      </c>
      <c r="K56" s="22" t="s">
        <v>82</v>
      </c>
      <c r="L56" s="39">
        <v>100</v>
      </c>
      <c r="M56" s="31">
        <v>0.43</v>
      </c>
      <c r="N56" s="95"/>
      <c r="O56" s="95"/>
      <c r="P56" s="113">
        <f t="shared" si="9"/>
        <v>0</v>
      </c>
      <c r="Q56" s="113">
        <f t="shared" si="7"/>
        <v>0</v>
      </c>
      <c r="S56" s="113">
        <f t="shared" si="8"/>
        <v>0</v>
      </c>
      <c r="T56" s="114">
        <f t="shared" si="6"/>
        <v>0</v>
      </c>
    </row>
    <row r="57" spans="1:20">
      <c r="A57" s="46" t="s">
        <v>57</v>
      </c>
      <c r="B57" s="25"/>
      <c r="C57" s="22"/>
      <c r="D57" s="41"/>
      <c r="E57" s="31"/>
      <c r="F57" s="95"/>
      <c r="G57" s="95"/>
      <c r="I57" s="42" t="s">
        <v>7</v>
      </c>
      <c r="J57" s="29" t="s">
        <v>83</v>
      </c>
      <c r="K57" s="22" t="s">
        <v>82</v>
      </c>
      <c r="L57" s="39">
        <v>100</v>
      </c>
      <c r="M57" s="31">
        <v>0.38</v>
      </c>
      <c r="N57" s="95"/>
      <c r="O57" s="95"/>
      <c r="P57" s="113"/>
      <c r="Q57" s="113"/>
      <c r="S57" s="113">
        <f t="shared" si="8"/>
        <v>0</v>
      </c>
      <c r="T57" s="114">
        <f t="shared" si="6"/>
        <v>0</v>
      </c>
    </row>
    <row r="58" spans="1:20">
      <c r="A58" s="42" t="s">
        <v>7</v>
      </c>
      <c r="B58" s="29" t="s">
        <v>58</v>
      </c>
      <c r="C58" s="22" t="s">
        <v>10</v>
      </c>
      <c r="D58" s="39">
        <v>100</v>
      </c>
      <c r="E58" s="31">
        <v>0.66</v>
      </c>
      <c r="F58" s="95"/>
      <c r="G58" s="95"/>
      <c r="I58" s="42" t="s">
        <v>7</v>
      </c>
      <c r="J58" s="48" t="s">
        <v>84</v>
      </c>
      <c r="K58" s="34" t="s">
        <v>78</v>
      </c>
      <c r="L58" s="41">
        <v>100</v>
      </c>
      <c r="M58" s="31">
        <v>0.35</v>
      </c>
      <c r="N58" s="95"/>
      <c r="O58" s="95"/>
      <c r="P58" s="113">
        <f t="shared" si="9"/>
        <v>0</v>
      </c>
      <c r="Q58" s="113">
        <f t="shared" si="7"/>
        <v>0</v>
      </c>
      <c r="S58" s="113">
        <f t="shared" si="8"/>
        <v>0</v>
      </c>
      <c r="T58" s="114">
        <f t="shared" si="6"/>
        <v>0</v>
      </c>
    </row>
    <row r="59" spans="1:20">
      <c r="A59" s="42" t="s">
        <v>7</v>
      </c>
      <c r="B59" s="48" t="s">
        <v>59</v>
      </c>
      <c r="C59" s="22" t="s">
        <v>5</v>
      </c>
      <c r="D59" s="34">
        <v>100</v>
      </c>
      <c r="E59" s="37">
        <v>0.95</v>
      </c>
      <c r="F59" s="95"/>
      <c r="G59" s="95"/>
      <c r="I59" s="42" t="s">
        <v>7</v>
      </c>
      <c r="J59" s="29" t="s">
        <v>85</v>
      </c>
      <c r="K59" s="34" t="s">
        <v>78</v>
      </c>
      <c r="L59" s="39">
        <v>100</v>
      </c>
      <c r="M59" s="31">
        <v>0.65</v>
      </c>
      <c r="N59" s="95"/>
      <c r="O59" s="95"/>
      <c r="P59" s="113">
        <f t="shared" si="9"/>
        <v>0</v>
      </c>
      <c r="Q59" s="113">
        <f t="shared" si="7"/>
        <v>0</v>
      </c>
      <c r="S59" s="113">
        <f t="shared" si="8"/>
        <v>0</v>
      </c>
      <c r="T59" s="114">
        <f t="shared" si="6"/>
        <v>0</v>
      </c>
    </row>
    <row r="60" spans="1:20">
      <c r="A60" s="42" t="s">
        <v>7</v>
      </c>
      <c r="B60" s="29" t="s">
        <v>60</v>
      </c>
      <c r="C60" s="22" t="s">
        <v>10</v>
      </c>
      <c r="D60" s="41">
        <v>100</v>
      </c>
      <c r="E60" s="31">
        <v>0.84</v>
      </c>
      <c r="F60" s="95"/>
      <c r="G60" s="95"/>
      <c r="I60" s="46" t="s">
        <v>86</v>
      </c>
      <c r="J60" s="25"/>
      <c r="K60" s="50"/>
      <c r="L60" s="41"/>
      <c r="M60" s="31"/>
      <c r="N60" s="95"/>
      <c r="O60" s="95"/>
      <c r="P60" s="113">
        <f t="shared" si="9"/>
        <v>0</v>
      </c>
      <c r="Q60" s="113">
        <f t="shared" si="7"/>
        <v>0</v>
      </c>
      <c r="S60" s="113"/>
      <c r="T60" s="114"/>
    </row>
    <row r="61" spans="1:20">
      <c r="A61" s="42" t="s">
        <v>7</v>
      </c>
      <c r="B61" s="29" t="s">
        <v>61</v>
      </c>
      <c r="C61" s="22" t="s">
        <v>10</v>
      </c>
      <c r="D61" s="39">
        <v>100</v>
      </c>
      <c r="E61" s="31">
        <v>0.73</v>
      </c>
      <c r="F61" s="95"/>
      <c r="G61" s="95"/>
      <c r="I61" s="42" t="s">
        <v>7</v>
      </c>
      <c r="J61" s="29" t="s">
        <v>87</v>
      </c>
      <c r="K61" s="22" t="s">
        <v>5</v>
      </c>
      <c r="L61" s="39">
        <v>100</v>
      </c>
      <c r="M61" s="31">
        <v>0.69</v>
      </c>
      <c r="N61" s="95"/>
      <c r="O61" s="95"/>
      <c r="P61" s="113">
        <f t="shared" si="9"/>
        <v>0</v>
      </c>
      <c r="Q61" s="113">
        <f t="shared" si="7"/>
        <v>0</v>
      </c>
      <c r="S61" s="113">
        <f t="shared" si="8"/>
        <v>0</v>
      </c>
      <c r="T61" s="114">
        <f t="shared" si="6"/>
        <v>0</v>
      </c>
    </row>
    <row r="62" spans="1:20">
      <c r="A62" s="42" t="s">
        <v>7</v>
      </c>
      <c r="B62" s="29" t="s">
        <v>62</v>
      </c>
      <c r="C62" s="22" t="s">
        <v>10</v>
      </c>
      <c r="D62" s="39">
        <v>100</v>
      </c>
      <c r="E62" s="31">
        <v>0.83</v>
      </c>
      <c r="F62" s="95"/>
      <c r="G62" s="95"/>
      <c r="I62" s="42" t="s">
        <v>7</v>
      </c>
      <c r="J62" s="29" t="s">
        <v>87</v>
      </c>
      <c r="K62" s="22" t="s">
        <v>10</v>
      </c>
      <c r="L62" s="41">
        <v>100</v>
      </c>
      <c r="M62" s="31">
        <v>0.59</v>
      </c>
      <c r="N62" s="95"/>
      <c r="O62" s="95"/>
      <c r="P62" s="113">
        <f t="shared" si="9"/>
        <v>0</v>
      </c>
      <c r="Q62" s="113">
        <f t="shared" si="7"/>
        <v>0</v>
      </c>
      <c r="S62" s="113">
        <f t="shared" si="8"/>
        <v>0</v>
      </c>
      <c r="T62" s="114">
        <f t="shared" si="6"/>
        <v>0</v>
      </c>
    </row>
    <row r="63" spans="1:20">
      <c r="A63" s="42" t="s">
        <v>7</v>
      </c>
      <c r="B63" s="29" t="s">
        <v>63</v>
      </c>
      <c r="C63" s="22" t="s">
        <v>5</v>
      </c>
      <c r="D63" s="41">
        <v>100</v>
      </c>
      <c r="E63" s="31">
        <v>0.79</v>
      </c>
      <c r="F63" s="95"/>
      <c r="G63" s="95"/>
      <c r="I63" s="42" t="s">
        <v>7</v>
      </c>
      <c r="J63" s="48" t="s">
        <v>88</v>
      </c>
      <c r="K63" s="49" t="s">
        <v>10</v>
      </c>
      <c r="L63" s="49" t="s">
        <v>89</v>
      </c>
      <c r="M63" s="18">
        <v>1.23</v>
      </c>
      <c r="N63" s="95"/>
      <c r="O63" s="95"/>
      <c r="P63" s="113">
        <f t="shared" si="9"/>
        <v>0</v>
      </c>
      <c r="Q63" s="113">
        <f t="shared" si="7"/>
        <v>0</v>
      </c>
      <c r="S63" s="113">
        <f t="shared" si="8"/>
        <v>0</v>
      </c>
      <c r="T63" s="114">
        <f t="shared" si="6"/>
        <v>0</v>
      </c>
    </row>
    <row r="64" spans="1:20">
      <c r="A64" s="42" t="s">
        <v>7</v>
      </c>
      <c r="B64" s="29" t="s">
        <v>63</v>
      </c>
      <c r="C64" s="22" t="s">
        <v>10</v>
      </c>
      <c r="D64" s="39">
        <v>100</v>
      </c>
      <c r="E64" s="31">
        <v>0.71</v>
      </c>
      <c r="F64" s="95"/>
      <c r="G64" s="95"/>
      <c r="I64" s="42" t="s">
        <v>7</v>
      </c>
      <c r="J64" s="29" t="s">
        <v>90</v>
      </c>
      <c r="K64" s="22" t="s">
        <v>5</v>
      </c>
      <c r="L64" s="41">
        <v>50</v>
      </c>
      <c r="M64" s="31">
        <v>1.3</v>
      </c>
      <c r="N64" s="95"/>
      <c r="O64" s="95"/>
      <c r="P64" s="113">
        <f t="shared" si="9"/>
        <v>0</v>
      </c>
      <c r="Q64" s="113">
        <f t="shared" si="7"/>
        <v>0</v>
      </c>
      <c r="S64" s="113">
        <f t="shared" si="8"/>
        <v>0</v>
      </c>
      <c r="T64" s="114">
        <f t="shared" si="6"/>
        <v>0</v>
      </c>
    </row>
    <row r="65" spans="1:20">
      <c r="A65" s="42" t="s">
        <v>7</v>
      </c>
      <c r="B65" s="44" t="s">
        <v>64</v>
      </c>
      <c r="C65" s="22" t="s">
        <v>10</v>
      </c>
      <c r="D65" s="23">
        <v>100</v>
      </c>
      <c r="E65" s="24">
        <v>0.93</v>
      </c>
      <c r="F65" s="95"/>
      <c r="G65" s="95"/>
      <c r="I65" s="42" t="s">
        <v>7</v>
      </c>
      <c r="J65" s="48" t="s">
        <v>91</v>
      </c>
      <c r="K65" s="49" t="s">
        <v>10</v>
      </c>
      <c r="L65" s="49" t="s">
        <v>89</v>
      </c>
      <c r="M65" s="18">
        <v>1.99</v>
      </c>
      <c r="N65" s="95"/>
      <c r="O65" s="95"/>
      <c r="P65" s="113">
        <f t="shared" si="9"/>
        <v>0</v>
      </c>
      <c r="Q65" s="113">
        <f t="shared" si="7"/>
        <v>0</v>
      </c>
      <c r="S65" s="113">
        <f t="shared" si="8"/>
        <v>0</v>
      </c>
      <c r="T65" s="114">
        <f t="shared" si="6"/>
        <v>0</v>
      </c>
    </row>
    <row r="66" spans="1:20">
      <c r="A66" s="42" t="s">
        <v>7</v>
      </c>
      <c r="B66" s="29" t="s">
        <v>65</v>
      </c>
      <c r="C66" s="22" t="s">
        <v>10</v>
      </c>
      <c r="D66" s="39">
        <v>100</v>
      </c>
      <c r="E66" s="31">
        <v>0.74</v>
      </c>
      <c r="F66" s="95"/>
      <c r="G66" s="95"/>
      <c r="I66" s="42" t="s">
        <v>7</v>
      </c>
      <c r="J66" s="51" t="s">
        <v>92</v>
      </c>
      <c r="K66" s="49" t="s">
        <v>10</v>
      </c>
      <c r="L66" s="17">
        <v>100</v>
      </c>
      <c r="M66" s="20">
        <v>1.1299999999999999</v>
      </c>
      <c r="N66" s="95"/>
      <c r="O66" s="95"/>
      <c r="P66" s="113">
        <f t="shared" si="9"/>
        <v>0</v>
      </c>
      <c r="Q66" s="113">
        <f t="shared" si="7"/>
        <v>0</v>
      </c>
      <c r="S66" s="113">
        <f t="shared" si="8"/>
        <v>0</v>
      </c>
      <c r="T66" s="114">
        <f t="shared" si="6"/>
        <v>0</v>
      </c>
    </row>
    <row r="67" spans="1:20">
      <c r="A67" s="42" t="s">
        <v>7</v>
      </c>
      <c r="B67" s="21" t="s">
        <v>66</v>
      </c>
      <c r="C67" s="22" t="s">
        <v>5</v>
      </c>
      <c r="D67" s="39">
        <v>100</v>
      </c>
      <c r="E67" s="31">
        <v>0.72</v>
      </c>
      <c r="F67" s="95"/>
      <c r="G67" s="95"/>
      <c r="I67" s="42" t="s">
        <v>7</v>
      </c>
      <c r="J67" s="48" t="s">
        <v>93</v>
      </c>
      <c r="K67" s="49" t="s">
        <v>10</v>
      </c>
      <c r="L67" s="49" t="s">
        <v>94</v>
      </c>
      <c r="M67" s="18">
        <v>1.2</v>
      </c>
      <c r="N67" s="95"/>
      <c r="O67" s="95"/>
      <c r="P67" s="113">
        <f t="shared" si="9"/>
        <v>0</v>
      </c>
      <c r="Q67" s="113">
        <f t="shared" si="7"/>
        <v>0</v>
      </c>
      <c r="S67" s="113">
        <f t="shared" si="8"/>
        <v>0</v>
      </c>
      <c r="T67" s="114">
        <f t="shared" si="6"/>
        <v>0</v>
      </c>
    </row>
    <row r="68" spans="1:20">
      <c r="A68" s="42" t="s">
        <v>7</v>
      </c>
      <c r="B68" s="21" t="s">
        <v>66</v>
      </c>
      <c r="C68" s="22" t="s">
        <v>10</v>
      </c>
      <c r="D68" s="41">
        <v>100</v>
      </c>
      <c r="E68" s="31">
        <v>0.62</v>
      </c>
      <c r="F68" s="95"/>
      <c r="G68" s="95"/>
      <c r="I68" s="42" t="s">
        <v>7</v>
      </c>
      <c r="J68" s="29" t="s">
        <v>95</v>
      </c>
      <c r="K68" s="22" t="s">
        <v>10</v>
      </c>
      <c r="L68" s="41">
        <v>100</v>
      </c>
      <c r="M68" s="31">
        <v>0.86</v>
      </c>
      <c r="N68" s="95"/>
      <c r="O68" s="95"/>
      <c r="P68" s="113">
        <f t="shared" si="9"/>
        <v>0</v>
      </c>
      <c r="Q68" s="113">
        <f t="shared" si="7"/>
        <v>0</v>
      </c>
      <c r="S68" s="113">
        <f t="shared" si="8"/>
        <v>0</v>
      </c>
      <c r="T68" s="114">
        <f t="shared" si="6"/>
        <v>0</v>
      </c>
    </row>
    <row r="69" spans="1:20">
      <c r="A69" s="42" t="s">
        <v>7</v>
      </c>
      <c r="B69" s="48" t="s">
        <v>67</v>
      </c>
      <c r="C69" s="22" t="s">
        <v>5</v>
      </c>
      <c r="D69" s="34">
        <v>100</v>
      </c>
      <c r="E69" s="37">
        <v>0.94</v>
      </c>
      <c r="F69" s="95"/>
      <c r="G69" s="95"/>
      <c r="I69" s="42" t="s">
        <v>7</v>
      </c>
      <c r="J69" s="48" t="s">
        <v>96</v>
      </c>
      <c r="K69" s="49" t="s">
        <v>10</v>
      </c>
      <c r="L69" s="49" t="s">
        <v>94</v>
      </c>
      <c r="M69" s="18">
        <v>1</v>
      </c>
      <c r="N69" s="95"/>
      <c r="O69" s="95"/>
      <c r="P69" s="113">
        <f t="shared" si="9"/>
        <v>0</v>
      </c>
      <c r="Q69" s="113">
        <f t="shared" si="7"/>
        <v>0</v>
      </c>
      <c r="S69" s="113">
        <f t="shared" si="8"/>
        <v>0</v>
      </c>
      <c r="T69" s="114">
        <f t="shared" si="6"/>
        <v>0</v>
      </c>
    </row>
    <row r="70" spans="1:20">
      <c r="A70" s="42" t="s">
        <v>7</v>
      </c>
      <c r="B70" s="29" t="s">
        <v>68</v>
      </c>
      <c r="C70" s="22" t="s">
        <v>5</v>
      </c>
      <c r="D70" s="41">
        <v>100</v>
      </c>
      <c r="E70" s="31">
        <v>0.78</v>
      </c>
      <c r="F70" s="95"/>
      <c r="G70" s="95"/>
      <c r="I70" s="42" t="s">
        <v>7</v>
      </c>
      <c r="J70" s="48" t="s">
        <v>97</v>
      </c>
      <c r="K70" s="34" t="s">
        <v>10</v>
      </c>
      <c r="L70" s="34">
        <v>100</v>
      </c>
      <c r="M70" s="37">
        <v>1.37</v>
      </c>
      <c r="N70" s="95"/>
      <c r="O70" s="95"/>
      <c r="P70" s="113">
        <f t="shared" si="9"/>
        <v>0</v>
      </c>
      <c r="Q70" s="113">
        <f t="shared" si="7"/>
        <v>0</v>
      </c>
      <c r="S70" s="113">
        <f t="shared" si="8"/>
        <v>0</v>
      </c>
      <c r="T70" s="114">
        <f t="shared" si="6"/>
        <v>0</v>
      </c>
    </row>
    <row r="71" spans="1:20">
      <c r="A71" s="42" t="s">
        <v>7</v>
      </c>
      <c r="B71" s="29" t="s">
        <v>68</v>
      </c>
      <c r="C71" s="22" t="s">
        <v>10</v>
      </c>
      <c r="D71" s="39">
        <v>100</v>
      </c>
      <c r="E71" s="31">
        <v>0.68</v>
      </c>
      <c r="F71" s="95"/>
      <c r="G71" s="95"/>
      <c r="I71" s="42" t="s">
        <v>7</v>
      </c>
      <c r="J71" s="48" t="s">
        <v>98</v>
      </c>
      <c r="K71" s="22" t="s">
        <v>5</v>
      </c>
      <c r="L71" s="41">
        <v>100</v>
      </c>
      <c r="M71" s="31">
        <v>0.84</v>
      </c>
      <c r="N71" s="95"/>
      <c r="O71" s="95"/>
      <c r="P71" s="113">
        <f t="shared" si="9"/>
        <v>0</v>
      </c>
      <c r="Q71" s="113">
        <f t="shared" si="7"/>
        <v>0</v>
      </c>
      <c r="S71" s="113">
        <f t="shared" si="8"/>
        <v>0</v>
      </c>
      <c r="T71" s="114">
        <f t="shared" si="6"/>
        <v>0</v>
      </c>
    </row>
    <row r="72" spans="1:20">
      <c r="A72" s="42" t="s">
        <v>7</v>
      </c>
      <c r="B72" s="21" t="s">
        <v>69</v>
      </c>
      <c r="C72" s="22" t="s">
        <v>5</v>
      </c>
      <c r="D72" s="39">
        <v>100</v>
      </c>
      <c r="E72" s="31">
        <v>0.85</v>
      </c>
      <c r="F72" s="95"/>
      <c r="G72" s="95"/>
      <c r="I72" s="42" t="s">
        <v>7</v>
      </c>
      <c r="J72" s="48" t="s">
        <v>98</v>
      </c>
      <c r="K72" s="34" t="s">
        <v>10</v>
      </c>
      <c r="L72" s="41">
        <v>100</v>
      </c>
      <c r="M72" s="31">
        <v>0.71</v>
      </c>
      <c r="N72" s="95"/>
      <c r="O72" s="95"/>
      <c r="P72" s="113">
        <f t="shared" si="9"/>
        <v>0</v>
      </c>
      <c r="Q72" s="113">
        <f t="shared" si="7"/>
        <v>0</v>
      </c>
      <c r="S72" s="113">
        <f t="shared" si="8"/>
        <v>0</v>
      </c>
      <c r="T72" s="114">
        <f t="shared" si="6"/>
        <v>0</v>
      </c>
    </row>
    <row r="73" spans="1:20" ht="41.25">
      <c r="A73" s="11"/>
      <c r="B73" s="12" t="s">
        <v>0</v>
      </c>
      <c r="C73" s="13" t="s">
        <v>1</v>
      </c>
      <c r="D73" s="14" t="s">
        <v>2</v>
      </c>
      <c r="E73" s="14" t="s">
        <v>1128</v>
      </c>
      <c r="F73" s="14" t="s">
        <v>697</v>
      </c>
      <c r="G73" s="14" t="s">
        <v>698</v>
      </c>
      <c r="H73" s="11"/>
      <c r="I73" s="12" t="s">
        <v>0</v>
      </c>
      <c r="J73" s="27"/>
      <c r="K73" s="13" t="s">
        <v>1</v>
      </c>
      <c r="L73" s="14" t="s">
        <v>2</v>
      </c>
      <c r="M73" s="14" t="s">
        <v>1133</v>
      </c>
      <c r="N73" s="14" t="s">
        <v>697</v>
      </c>
      <c r="O73" s="14" t="s">
        <v>698</v>
      </c>
      <c r="P73" s="113"/>
      <c r="Q73" s="113"/>
      <c r="S73" s="113"/>
      <c r="T73" s="114"/>
    </row>
    <row r="74" spans="1:20">
      <c r="A74" s="42" t="s">
        <v>7</v>
      </c>
      <c r="B74" s="48" t="s">
        <v>99</v>
      </c>
      <c r="C74" s="34" t="s">
        <v>10</v>
      </c>
      <c r="D74" s="34">
        <v>100</v>
      </c>
      <c r="E74" s="37">
        <v>0.81</v>
      </c>
      <c r="F74" s="95"/>
      <c r="G74" s="95"/>
      <c r="I74" s="46" t="s">
        <v>160</v>
      </c>
      <c r="J74" s="25"/>
      <c r="K74" s="50"/>
      <c r="L74" s="41"/>
      <c r="M74" s="31"/>
      <c r="N74" s="26"/>
      <c r="O74" s="78"/>
      <c r="P74" s="113">
        <f t="shared" si="9"/>
        <v>0</v>
      </c>
      <c r="Q74" s="113">
        <f t="shared" si="7"/>
        <v>0</v>
      </c>
      <c r="S74" s="113"/>
      <c r="T74" s="114"/>
    </row>
    <row r="75" spans="1:20">
      <c r="A75" s="42" t="s">
        <v>7</v>
      </c>
      <c r="B75" s="21" t="s">
        <v>100</v>
      </c>
      <c r="C75" s="22" t="s">
        <v>5</v>
      </c>
      <c r="D75" s="39">
        <v>100</v>
      </c>
      <c r="E75" s="31">
        <v>0.86</v>
      </c>
      <c r="F75" s="95"/>
      <c r="G75" s="95"/>
      <c r="I75" s="42" t="s">
        <v>7</v>
      </c>
      <c r="J75" s="48" t="s">
        <v>161</v>
      </c>
      <c r="K75" s="22" t="s">
        <v>10</v>
      </c>
      <c r="L75" s="49">
        <v>100</v>
      </c>
      <c r="M75" s="18">
        <v>1.45</v>
      </c>
      <c r="N75" s="95"/>
      <c r="O75" s="95"/>
      <c r="P75" s="113">
        <f t="shared" si="9"/>
        <v>0</v>
      </c>
      <c r="Q75" s="113">
        <f t="shared" si="7"/>
        <v>0</v>
      </c>
      <c r="S75" s="113">
        <f t="shared" si="8"/>
        <v>0</v>
      </c>
      <c r="T75" s="114">
        <f t="shared" si="6"/>
        <v>0</v>
      </c>
    </row>
    <row r="76" spans="1:20">
      <c r="A76" s="42" t="s">
        <v>7</v>
      </c>
      <c r="B76" s="21" t="s">
        <v>100</v>
      </c>
      <c r="C76" s="22" t="s">
        <v>10</v>
      </c>
      <c r="D76" s="41">
        <v>100</v>
      </c>
      <c r="E76" s="31">
        <v>0.76</v>
      </c>
      <c r="F76" s="95"/>
      <c r="G76" s="95"/>
      <c r="I76" s="42" t="s">
        <v>7</v>
      </c>
      <c r="J76" s="48" t="s">
        <v>162</v>
      </c>
      <c r="K76" s="22" t="s">
        <v>10</v>
      </c>
      <c r="L76" s="34">
        <v>100</v>
      </c>
      <c r="M76" s="37">
        <v>0.75</v>
      </c>
      <c r="N76" s="95"/>
      <c r="O76" s="95"/>
      <c r="P76" s="113">
        <f t="shared" si="9"/>
        <v>0</v>
      </c>
      <c r="Q76" s="113">
        <f t="shared" si="7"/>
        <v>0</v>
      </c>
      <c r="S76" s="113">
        <f t="shared" si="8"/>
        <v>0</v>
      </c>
      <c r="T76" s="114">
        <f t="shared" si="6"/>
        <v>0</v>
      </c>
    </row>
    <row r="77" spans="1:20">
      <c r="A77" s="42" t="s">
        <v>7</v>
      </c>
      <c r="B77" s="21" t="s">
        <v>101</v>
      </c>
      <c r="C77" s="22" t="s">
        <v>5</v>
      </c>
      <c r="D77" s="39">
        <v>100</v>
      </c>
      <c r="E77" s="31">
        <v>0.86</v>
      </c>
      <c r="F77" s="95"/>
      <c r="G77" s="95"/>
      <c r="I77" s="42" t="s">
        <v>7</v>
      </c>
      <c r="J77" s="29" t="s">
        <v>163</v>
      </c>
      <c r="K77" s="22" t="s">
        <v>5</v>
      </c>
      <c r="L77" s="39">
        <v>100</v>
      </c>
      <c r="M77" s="31">
        <v>0.8</v>
      </c>
      <c r="N77" s="95"/>
      <c r="O77" s="95"/>
      <c r="P77" s="113">
        <f t="shared" si="9"/>
        <v>0</v>
      </c>
      <c r="Q77" s="113">
        <f t="shared" si="7"/>
        <v>0</v>
      </c>
      <c r="S77" s="113">
        <f t="shared" si="8"/>
        <v>0</v>
      </c>
      <c r="T77" s="114">
        <f t="shared" si="6"/>
        <v>0</v>
      </c>
    </row>
    <row r="78" spans="1:20">
      <c r="A78" s="42" t="s">
        <v>7</v>
      </c>
      <c r="B78" s="21" t="s">
        <v>101</v>
      </c>
      <c r="C78" s="22" t="s">
        <v>10</v>
      </c>
      <c r="D78" s="41">
        <v>100</v>
      </c>
      <c r="E78" s="31">
        <v>0.75</v>
      </c>
      <c r="F78" s="95"/>
      <c r="G78" s="95"/>
      <c r="I78" s="42" t="s">
        <v>7</v>
      </c>
      <c r="J78" s="29" t="s">
        <v>163</v>
      </c>
      <c r="K78" s="22" t="s">
        <v>10</v>
      </c>
      <c r="L78" s="39">
        <v>100</v>
      </c>
      <c r="M78" s="31">
        <v>0.74</v>
      </c>
      <c r="N78" s="95"/>
      <c r="O78" s="95"/>
      <c r="P78" s="113">
        <f t="shared" si="9"/>
        <v>0</v>
      </c>
      <c r="Q78" s="113">
        <f t="shared" si="7"/>
        <v>0</v>
      </c>
      <c r="S78" s="113">
        <f t="shared" si="8"/>
        <v>0</v>
      </c>
      <c r="T78" s="114">
        <f t="shared" si="6"/>
        <v>0</v>
      </c>
    </row>
    <row r="79" spans="1:20">
      <c r="A79" s="42" t="s">
        <v>7</v>
      </c>
      <c r="B79" s="21" t="s">
        <v>102</v>
      </c>
      <c r="C79" s="22" t="s">
        <v>10</v>
      </c>
      <c r="D79" s="41">
        <v>100</v>
      </c>
      <c r="E79" s="31">
        <v>0.78</v>
      </c>
      <c r="F79" s="95"/>
      <c r="G79" s="95"/>
      <c r="I79" s="42" t="s">
        <v>7</v>
      </c>
      <c r="J79" s="29" t="s">
        <v>164</v>
      </c>
      <c r="K79" s="22" t="s">
        <v>10</v>
      </c>
      <c r="L79" s="41">
        <v>100</v>
      </c>
      <c r="M79" s="31">
        <v>0.66</v>
      </c>
      <c r="N79" s="95"/>
      <c r="O79" s="95"/>
      <c r="P79" s="113">
        <f t="shared" si="9"/>
        <v>0</v>
      </c>
      <c r="Q79" s="113">
        <f t="shared" si="7"/>
        <v>0</v>
      </c>
      <c r="S79" s="113">
        <f t="shared" si="8"/>
        <v>0</v>
      </c>
      <c r="T79" s="114">
        <f t="shared" si="6"/>
        <v>0</v>
      </c>
    </row>
    <row r="80" spans="1:20">
      <c r="A80" s="42" t="s">
        <v>7</v>
      </c>
      <c r="B80" s="48" t="s">
        <v>103</v>
      </c>
      <c r="C80" s="22" t="s">
        <v>5</v>
      </c>
      <c r="D80" s="34">
        <v>100</v>
      </c>
      <c r="E80" s="37">
        <v>0.88</v>
      </c>
      <c r="F80" s="95"/>
      <c r="G80" s="95"/>
      <c r="I80" s="42" t="s">
        <v>7</v>
      </c>
      <c r="J80" s="48" t="s">
        <v>165</v>
      </c>
      <c r="K80" s="22" t="s">
        <v>10</v>
      </c>
      <c r="L80" s="34">
        <v>100</v>
      </c>
      <c r="M80" s="37">
        <v>0.83</v>
      </c>
      <c r="N80" s="95"/>
      <c r="O80" s="95"/>
      <c r="P80" s="113">
        <f t="shared" si="9"/>
        <v>0</v>
      </c>
      <c r="Q80" s="113">
        <f t="shared" si="7"/>
        <v>0</v>
      </c>
      <c r="S80" s="113">
        <f t="shared" si="8"/>
        <v>0</v>
      </c>
      <c r="T80" s="114">
        <f t="shared" si="6"/>
        <v>0</v>
      </c>
    </row>
    <row r="81" spans="1:20">
      <c r="A81" s="42" t="s">
        <v>7</v>
      </c>
      <c r="B81" s="51" t="s">
        <v>104</v>
      </c>
      <c r="C81" s="49" t="s">
        <v>5</v>
      </c>
      <c r="D81" s="17">
        <v>50</v>
      </c>
      <c r="E81" s="18">
        <v>1.95</v>
      </c>
      <c r="F81" s="95"/>
      <c r="G81" s="95"/>
      <c r="I81" s="42" t="s">
        <v>7</v>
      </c>
      <c r="J81" s="29" t="s">
        <v>166</v>
      </c>
      <c r="K81" s="22" t="s">
        <v>10</v>
      </c>
      <c r="L81" s="41">
        <v>100</v>
      </c>
      <c r="M81" s="31">
        <v>0.69</v>
      </c>
      <c r="N81" s="95"/>
      <c r="O81" s="95"/>
      <c r="P81" s="113">
        <f t="shared" si="9"/>
        <v>0</v>
      </c>
      <c r="Q81" s="113">
        <f t="shared" si="7"/>
        <v>0</v>
      </c>
      <c r="S81" s="113">
        <f t="shared" si="8"/>
        <v>0</v>
      </c>
      <c r="T81" s="114">
        <f t="shared" si="6"/>
        <v>0</v>
      </c>
    </row>
    <row r="82" spans="1:20">
      <c r="A82" s="42" t="s">
        <v>7</v>
      </c>
      <c r="B82" s="21" t="s">
        <v>105</v>
      </c>
      <c r="C82" s="22" t="s">
        <v>5</v>
      </c>
      <c r="D82" s="41">
        <v>100</v>
      </c>
      <c r="E82" s="31">
        <v>0.68</v>
      </c>
      <c r="F82" s="95"/>
      <c r="G82" s="95"/>
      <c r="I82" s="42" t="s">
        <v>7</v>
      </c>
      <c r="J82" s="48" t="s">
        <v>167</v>
      </c>
      <c r="K82" s="22" t="s">
        <v>10</v>
      </c>
      <c r="L82" s="49">
        <v>100</v>
      </c>
      <c r="M82" s="18">
        <v>0.89</v>
      </c>
      <c r="N82" s="95"/>
      <c r="O82" s="95"/>
      <c r="P82" s="113">
        <f t="shared" si="9"/>
        <v>0</v>
      </c>
      <c r="Q82" s="113">
        <f t="shared" si="7"/>
        <v>0</v>
      </c>
      <c r="S82" s="113">
        <f t="shared" si="8"/>
        <v>0</v>
      </c>
      <c r="T82" s="114">
        <f t="shared" si="6"/>
        <v>0</v>
      </c>
    </row>
    <row r="83" spans="1:20">
      <c r="A83" s="46" t="s">
        <v>106</v>
      </c>
      <c r="B83" s="25"/>
      <c r="C83" s="50"/>
      <c r="D83" s="41"/>
      <c r="E83" s="31"/>
      <c r="F83" s="25"/>
      <c r="G83" s="47"/>
      <c r="I83" s="42" t="s">
        <v>7</v>
      </c>
      <c r="J83" s="51" t="s">
        <v>168</v>
      </c>
      <c r="K83" s="49" t="s">
        <v>10</v>
      </c>
      <c r="L83" s="17">
        <v>100</v>
      </c>
      <c r="M83" s="18">
        <v>0.99</v>
      </c>
      <c r="N83" s="95"/>
      <c r="O83" s="95"/>
      <c r="P83" s="113"/>
      <c r="Q83" s="113"/>
      <c r="S83" s="113">
        <f t="shared" si="8"/>
        <v>0</v>
      </c>
      <c r="T83" s="114">
        <f t="shared" si="6"/>
        <v>0</v>
      </c>
    </row>
    <row r="84" spans="1:20">
      <c r="A84" s="42" t="s">
        <v>7</v>
      </c>
      <c r="B84" s="21" t="s">
        <v>107</v>
      </c>
      <c r="C84" s="22" t="s">
        <v>10</v>
      </c>
      <c r="D84" s="41">
        <v>100</v>
      </c>
      <c r="E84" s="31">
        <v>0.84</v>
      </c>
      <c r="F84" s="95"/>
      <c r="G84" s="95"/>
      <c r="I84" s="42" t="s">
        <v>7</v>
      </c>
      <c r="J84" s="48" t="s">
        <v>169</v>
      </c>
      <c r="K84" s="22" t="s">
        <v>10</v>
      </c>
      <c r="L84" s="34">
        <v>100</v>
      </c>
      <c r="M84" s="37">
        <v>0.69</v>
      </c>
      <c r="N84" s="95"/>
      <c r="O84" s="95"/>
      <c r="P84" s="113">
        <f t="shared" si="9"/>
        <v>0</v>
      </c>
      <c r="Q84" s="113">
        <f t="shared" si="7"/>
        <v>0</v>
      </c>
      <c r="S84" s="113">
        <f t="shared" si="8"/>
        <v>0</v>
      </c>
      <c r="T84" s="114">
        <f t="shared" si="6"/>
        <v>0</v>
      </c>
    </row>
    <row r="85" spans="1:20">
      <c r="A85" s="42" t="s">
        <v>7</v>
      </c>
      <c r="B85" s="48" t="s">
        <v>108</v>
      </c>
      <c r="C85" s="49" t="s">
        <v>10</v>
      </c>
      <c r="D85" s="49">
        <v>100</v>
      </c>
      <c r="E85" s="18">
        <v>1</v>
      </c>
      <c r="F85" s="95"/>
      <c r="G85" s="95"/>
      <c r="I85" s="42" t="s">
        <v>7</v>
      </c>
      <c r="J85" s="44" t="s">
        <v>170</v>
      </c>
      <c r="K85" s="22" t="s">
        <v>10</v>
      </c>
      <c r="L85" s="23">
        <v>100</v>
      </c>
      <c r="M85" s="24">
        <v>1.24</v>
      </c>
      <c r="N85" s="95"/>
      <c r="O85" s="95"/>
      <c r="P85" s="113">
        <f t="shared" si="9"/>
        <v>0</v>
      </c>
      <c r="Q85" s="113">
        <f t="shared" si="7"/>
        <v>0</v>
      </c>
      <c r="S85" s="113">
        <f t="shared" si="8"/>
        <v>0</v>
      </c>
      <c r="T85" s="114">
        <f t="shared" si="6"/>
        <v>0</v>
      </c>
    </row>
    <row r="86" spans="1:20">
      <c r="A86" s="42" t="s">
        <v>7</v>
      </c>
      <c r="B86" s="29" t="s">
        <v>109</v>
      </c>
      <c r="C86" s="22" t="s">
        <v>5</v>
      </c>
      <c r="D86" s="39">
        <v>100</v>
      </c>
      <c r="E86" s="31">
        <v>0.94</v>
      </c>
      <c r="F86" s="95"/>
      <c r="G86" s="95"/>
      <c r="I86" s="42" t="s">
        <v>7</v>
      </c>
      <c r="J86" s="48" t="s">
        <v>171</v>
      </c>
      <c r="K86" s="22" t="s">
        <v>10</v>
      </c>
      <c r="L86" s="49" t="s">
        <v>89</v>
      </c>
      <c r="M86" s="18">
        <v>1.42</v>
      </c>
      <c r="N86" s="95"/>
      <c r="O86" s="95"/>
      <c r="P86" s="113">
        <f t="shared" si="9"/>
        <v>0</v>
      </c>
      <c r="Q86" s="113">
        <f t="shared" si="7"/>
        <v>0</v>
      </c>
      <c r="S86" s="113">
        <f t="shared" si="8"/>
        <v>0</v>
      </c>
      <c r="T86" s="114">
        <f t="shared" si="6"/>
        <v>0</v>
      </c>
    </row>
    <row r="87" spans="1:20">
      <c r="A87" s="42" t="s">
        <v>7</v>
      </c>
      <c r="B87" s="29" t="s">
        <v>109</v>
      </c>
      <c r="C87" s="22" t="s">
        <v>10</v>
      </c>
      <c r="D87" s="41">
        <v>100</v>
      </c>
      <c r="E87" s="31">
        <v>0.78</v>
      </c>
      <c r="F87" s="95"/>
      <c r="G87" s="95"/>
      <c r="I87" s="42" t="s">
        <v>7</v>
      </c>
      <c r="J87" s="29" t="s">
        <v>172</v>
      </c>
      <c r="K87" s="22" t="s">
        <v>10</v>
      </c>
      <c r="L87" s="41">
        <v>100</v>
      </c>
      <c r="M87" s="31">
        <v>1.05</v>
      </c>
      <c r="N87" s="95"/>
      <c r="O87" s="95"/>
      <c r="P87" s="113">
        <f t="shared" si="9"/>
        <v>0</v>
      </c>
      <c r="Q87" s="113">
        <f t="shared" si="7"/>
        <v>0</v>
      </c>
      <c r="S87" s="113">
        <f t="shared" si="8"/>
        <v>0</v>
      </c>
      <c r="T87" s="114">
        <f t="shared" si="6"/>
        <v>0</v>
      </c>
    </row>
    <row r="88" spans="1:20">
      <c r="A88" s="42" t="s">
        <v>7</v>
      </c>
      <c r="B88" s="48" t="s">
        <v>110</v>
      </c>
      <c r="C88" s="49" t="s">
        <v>10</v>
      </c>
      <c r="D88" s="49" t="s">
        <v>94</v>
      </c>
      <c r="E88" s="18">
        <v>0.82</v>
      </c>
      <c r="F88" s="95"/>
      <c r="G88" s="95"/>
      <c r="I88" s="42" t="s">
        <v>7</v>
      </c>
      <c r="J88" s="29" t="s">
        <v>173</v>
      </c>
      <c r="K88" s="22" t="s">
        <v>10</v>
      </c>
      <c r="L88" s="41">
        <v>100</v>
      </c>
      <c r="M88" s="31">
        <v>0.71</v>
      </c>
      <c r="N88" s="95"/>
      <c r="O88" s="95"/>
      <c r="P88" s="113">
        <f t="shared" si="9"/>
        <v>0</v>
      </c>
      <c r="Q88" s="113">
        <f t="shared" si="7"/>
        <v>0</v>
      </c>
      <c r="S88" s="113">
        <f t="shared" si="8"/>
        <v>0</v>
      </c>
      <c r="T88" s="114">
        <f t="shared" si="6"/>
        <v>0</v>
      </c>
    </row>
    <row r="89" spans="1:20">
      <c r="A89" s="42" t="s">
        <v>7</v>
      </c>
      <c r="B89" s="29" t="s">
        <v>111</v>
      </c>
      <c r="C89" s="22" t="s">
        <v>5</v>
      </c>
      <c r="D89" s="39">
        <v>100</v>
      </c>
      <c r="E89" s="31">
        <v>1.53</v>
      </c>
      <c r="F89" s="95"/>
      <c r="G89" s="95"/>
      <c r="I89" s="42" t="s">
        <v>7</v>
      </c>
      <c r="J89" s="29" t="s">
        <v>174</v>
      </c>
      <c r="K89" s="22" t="s">
        <v>10</v>
      </c>
      <c r="L89" s="41">
        <v>100</v>
      </c>
      <c r="M89" s="31">
        <v>0.96</v>
      </c>
      <c r="N89" s="95"/>
      <c r="O89" s="95"/>
      <c r="P89" s="113">
        <f t="shared" si="9"/>
        <v>0</v>
      </c>
      <c r="Q89" s="113">
        <f t="shared" si="7"/>
        <v>0</v>
      </c>
      <c r="S89" s="113">
        <f t="shared" si="8"/>
        <v>0</v>
      </c>
      <c r="T89" s="114">
        <f t="shared" si="6"/>
        <v>0</v>
      </c>
    </row>
    <row r="90" spans="1:20">
      <c r="A90" s="42" t="s">
        <v>7</v>
      </c>
      <c r="B90" s="29" t="s">
        <v>111</v>
      </c>
      <c r="C90" s="22" t="s">
        <v>10</v>
      </c>
      <c r="D90" s="39">
        <v>100</v>
      </c>
      <c r="E90" s="31">
        <v>1.41</v>
      </c>
      <c r="F90" s="95"/>
      <c r="G90" s="95"/>
      <c r="I90" s="42" t="s">
        <v>7</v>
      </c>
      <c r="J90" s="29" t="s">
        <v>175</v>
      </c>
      <c r="K90" s="22" t="s">
        <v>5</v>
      </c>
      <c r="L90" s="39">
        <v>100</v>
      </c>
      <c r="M90" s="31">
        <v>0.75</v>
      </c>
      <c r="N90" s="95"/>
      <c r="O90" s="95"/>
      <c r="P90" s="113">
        <f t="shared" si="9"/>
        <v>0</v>
      </c>
      <c r="Q90" s="113">
        <f t="shared" si="7"/>
        <v>0</v>
      </c>
      <c r="S90" s="113">
        <f t="shared" si="8"/>
        <v>0</v>
      </c>
      <c r="T90" s="114">
        <f t="shared" si="6"/>
        <v>0</v>
      </c>
    </row>
    <row r="91" spans="1:20">
      <c r="A91" s="42" t="s">
        <v>7</v>
      </c>
      <c r="B91" s="29" t="s">
        <v>112</v>
      </c>
      <c r="C91" s="22" t="s">
        <v>5</v>
      </c>
      <c r="D91" s="41">
        <v>100</v>
      </c>
      <c r="E91" s="31">
        <v>0.75</v>
      </c>
      <c r="F91" s="95"/>
      <c r="G91" s="95"/>
      <c r="I91" s="42" t="s">
        <v>7</v>
      </c>
      <c r="J91" s="29" t="s">
        <v>175</v>
      </c>
      <c r="K91" s="22" t="s">
        <v>10</v>
      </c>
      <c r="L91" s="41">
        <v>100</v>
      </c>
      <c r="M91" s="31">
        <v>0.6</v>
      </c>
      <c r="N91" s="95"/>
      <c r="O91" s="95"/>
      <c r="P91" s="113">
        <f t="shared" si="9"/>
        <v>0</v>
      </c>
      <c r="Q91" s="113">
        <f t="shared" si="7"/>
        <v>0</v>
      </c>
      <c r="S91" s="113">
        <f t="shared" si="8"/>
        <v>0</v>
      </c>
      <c r="T91" s="114">
        <f t="shared" si="6"/>
        <v>0</v>
      </c>
    </row>
    <row r="92" spans="1:20">
      <c r="A92" s="42" t="s">
        <v>7</v>
      </c>
      <c r="B92" s="29" t="s">
        <v>112</v>
      </c>
      <c r="C92" s="22" t="s">
        <v>10</v>
      </c>
      <c r="D92" s="41">
        <v>100</v>
      </c>
      <c r="E92" s="31">
        <v>0.69</v>
      </c>
      <c r="F92" s="95"/>
      <c r="G92" s="95"/>
      <c r="I92" s="42" t="s">
        <v>7</v>
      </c>
      <c r="J92" s="48" t="s">
        <v>176</v>
      </c>
      <c r="K92" s="22" t="s">
        <v>10</v>
      </c>
      <c r="L92" s="34">
        <v>100</v>
      </c>
      <c r="M92" s="37">
        <v>0.62</v>
      </c>
      <c r="N92" s="95"/>
      <c r="O92" s="95"/>
      <c r="P92" s="113">
        <f t="shared" si="9"/>
        <v>0</v>
      </c>
      <c r="Q92" s="113">
        <f t="shared" si="7"/>
        <v>0</v>
      </c>
      <c r="S92" s="113">
        <f t="shared" si="8"/>
        <v>0</v>
      </c>
      <c r="T92" s="114">
        <f t="shared" si="6"/>
        <v>0</v>
      </c>
    </row>
    <row r="93" spans="1:20">
      <c r="A93" s="42" t="s">
        <v>7</v>
      </c>
      <c r="B93" s="48" t="s">
        <v>113</v>
      </c>
      <c r="C93" s="49" t="s">
        <v>10</v>
      </c>
      <c r="D93" s="49" t="s">
        <v>89</v>
      </c>
      <c r="E93" s="18">
        <v>1.37</v>
      </c>
      <c r="F93" s="95"/>
      <c r="G93" s="95"/>
      <c r="I93" s="42" t="s">
        <v>7</v>
      </c>
      <c r="J93" s="29" t="s">
        <v>177</v>
      </c>
      <c r="K93" s="22" t="s">
        <v>5</v>
      </c>
      <c r="L93" s="41">
        <v>100</v>
      </c>
      <c r="M93" s="31">
        <v>0.79</v>
      </c>
      <c r="N93" s="95"/>
      <c r="O93" s="95"/>
      <c r="P93" s="113">
        <f t="shared" si="9"/>
        <v>0</v>
      </c>
      <c r="Q93" s="113">
        <f t="shared" si="7"/>
        <v>0</v>
      </c>
      <c r="S93" s="113">
        <f t="shared" si="8"/>
        <v>0</v>
      </c>
      <c r="T93" s="114">
        <f t="shared" si="6"/>
        <v>0</v>
      </c>
    </row>
    <row r="94" spans="1:20">
      <c r="A94" s="42" t="s">
        <v>7</v>
      </c>
      <c r="B94" s="29" t="s">
        <v>114</v>
      </c>
      <c r="C94" s="22" t="s">
        <v>10</v>
      </c>
      <c r="D94" s="41">
        <v>100</v>
      </c>
      <c r="E94" s="31">
        <v>0.83</v>
      </c>
      <c r="F94" s="95"/>
      <c r="G94" s="95"/>
      <c r="I94" s="42" t="s">
        <v>7</v>
      </c>
      <c r="J94" s="29" t="s">
        <v>178</v>
      </c>
      <c r="K94" s="22" t="s">
        <v>10</v>
      </c>
      <c r="L94" s="41">
        <v>100</v>
      </c>
      <c r="M94" s="31">
        <v>0.82</v>
      </c>
      <c r="N94" s="95"/>
      <c r="O94" s="95"/>
      <c r="P94" s="113">
        <f t="shared" si="9"/>
        <v>0</v>
      </c>
      <c r="Q94" s="113">
        <f t="shared" si="7"/>
        <v>0</v>
      </c>
      <c r="S94" s="113">
        <f t="shared" si="8"/>
        <v>0</v>
      </c>
      <c r="T94" s="114">
        <f t="shared" si="6"/>
        <v>0</v>
      </c>
    </row>
    <row r="95" spans="1:20">
      <c r="A95" s="42" t="s">
        <v>7</v>
      </c>
      <c r="B95" s="48" t="s">
        <v>115</v>
      </c>
      <c r="C95" s="49" t="s">
        <v>5</v>
      </c>
      <c r="D95" s="49" t="s">
        <v>116</v>
      </c>
      <c r="E95" s="18">
        <v>2.88</v>
      </c>
      <c r="F95" s="95"/>
      <c r="G95" s="95"/>
      <c r="I95" s="42" t="s">
        <v>7</v>
      </c>
      <c r="J95" s="29" t="s">
        <v>179</v>
      </c>
      <c r="K95" s="22" t="s">
        <v>5</v>
      </c>
      <c r="L95" s="41">
        <v>100</v>
      </c>
      <c r="M95" s="31">
        <v>0.68</v>
      </c>
      <c r="N95" s="95"/>
      <c r="O95" s="95"/>
      <c r="P95" s="113">
        <f t="shared" si="9"/>
        <v>0</v>
      </c>
      <c r="Q95" s="113">
        <f t="shared" si="7"/>
        <v>0</v>
      </c>
      <c r="S95" s="113">
        <f t="shared" si="8"/>
        <v>0</v>
      </c>
      <c r="T95" s="114">
        <f t="shared" si="6"/>
        <v>0</v>
      </c>
    </row>
    <row r="96" spans="1:20">
      <c r="A96" s="42" t="s">
        <v>7</v>
      </c>
      <c r="B96" s="29" t="s">
        <v>117</v>
      </c>
      <c r="C96" s="22" t="s">
        <v>10</v>
      </c>
      <c r="D96" s="41">
        <v>50</v>
      </c>
      <c r="E96" s="31">
        <v>1.04</v>
      </c>
      <c r="F96" s="95"/>
      <c r="G96" s="95"/>
      <c r="I96" s="42" t="s">
        <v>7</v>
      </c>
      <c r="J96" s="29" t="s">
        <v>180</v>
      </c>
      <c r="K96" s="22" t="s">
        <v>10</v>
      </c>
      <c r="L96" s="41">
        <v>100</v>
      </c>
      <c r="M96" s="31">
        <v>0.84</v>
      </c>
      <c r="N96" s="95"/>
      <c r="O96" s="95"/>
      <c r="P96" s="113">
        <f t="shared" si="9"/>
        <v>0</v>
      </c>
      <c r="Q96" s="113">
        <f t="shared" si="7"/>
        <v>0</v>
      </c>
      <c r="S96" s="113">
        <f t="shared" si="8"/>
        <v>0</v>
      </c>
      <c r="T96" s="114">
        <f t="shared" si="6"/>
        <v>0</v>
      </c>
    </row>
    <row r="97" spans="1:20">
      <c r="A97" s="42" t="s">
        <v>7</v>
      </c>
      <c r="B97" s="48" t="s">
        <v>118</v>
      </c>
      <c r="C97" s="22" t="s">
        <v>10</v>
      </c>
      <c r="D97" s="34">
        <v>50</v>
      </c>
      <c r="E97" s="37">
        <v>2.37</v>
      </c>
      <c r="F97" s="95"/>
      <c r="G97" s="95"/>
      <c r="I97" s="42" t="s">
        <v>7</v>
      </c>
      <c r="J97" s="21" t="s">
        <v>181</v>
      </c>
      <c r="K97" s="22" t="s">
        <v>5</v>
      </c>
      <c r="L97" s="41">
        <v>100</v>
      </c>
      <c r="M97" s="31">
        <v>0.75</v>
      </c>
      <c r="N97" s="95"/>
      <c r="O97" s="95"/>
      <c r="P97" s="113">
        <f t="shared" si="9"/>
        <v>0</v>
      </c>
      <c r="Q97" s="113">
        <f t="shared" si="7"/>
        <v>0</v>
      </c>
      <c r="S97" s="113">
        <f t="shared" si="8"/>
        <v>0</v>
      </c>
      <c r="T97" s="114">
        <f t="shared" si="6"/>
        <v>0</v>
      </c>
    </row>
    <row r="98" spans="1:20">
      <c r="A98" s="42" t="s">
        <v>7</v>
      </c>
      <c r="B98" s="29" t="s">
        <v>119</v>
      </c>
      <c r="C98" s="22" t="s">
        <v>5</v>
      </c>
      <c r="D98" s="41">
        <v>100</v>
      </c>
      <c r="E98" s="31">
        <v>1.04</v>
      </c>
      <c r="F98" s="95"/>
      <c r="G98" s="95"/>
      <c r="I98" s="42" t="s">
        <v>7</v>
      </c>
      <c r="J98" s="21" t="s">
        <v>181</v>
      </c>
      <c r="K98" s="22" t="s">
        <v>10</v>
      </c>
      <c r="L98" s="39">
        <v>100</v>
      </c>
      <c r="M98" s="31">
        <v>0.64</v>
      </c>
      <c r="N98" s="95"/>
      <c r="O98" s="95"/>
      <c r="P98" s="113">
        <f t="shared" si="9"/>
        <v>0</v>
      </c>
      <c r="Q98" s="113">
        <f t="shared" si="7"/>
        <v>0</v>
      </c>
      <c r="S98" s="113">
        <f t="shared" si="8"/>
        <v>0</v>
      </c>
      <c r="T98" s="114">
        <f t="shared" si="6"/>
        <v>0</v>
      </c>
    </row>
    <row r="99" spans="1:20">
      <c r="A99" s="42" t="s">
        <v>7</v>
      </c>
      <c r="B99" s="29" t="s">
        <v>119</v>
      </c>
      <c r="C99" s="22" t="s">
        <v>10</v>
      </c>
      <c r="D99" s="39">
        <v>100</v>
      </c>
      <c r="E99" s="31">
        <v>0.92</v>
      </c>
      <c r="F99" s="95"/>
      <c r="G99" s="95"/>
      <c r="I99" s="42" t="s">
        <v>7</v>
      </c>
      <c r="J99" s="48" t="s">
        <v>182</v>
      </c>
      <c r="K99" s="22" t="s">
        <v>5</v>
      </c>
      <c r="L99" s="34">
        <v>100</v>
      </c>
      <c r="M99" s="37">
        <v>0.91</v>
      </c>
      <c r="N99" s="95"/>
      <c r="O99" s="95"/>
      <c r="P99" s="113">
        <f t="shared" si="9"/>
        <v>0</v>
      </c>
      <c r="Q99" s="113">
        <f t="shared" si="7"/>
        <v>0</v>
      </c>
      <c r="S99" s="113">
        <f t="shared" si="8"/>
        <v>0</v>
      </c>
      <c r="T99" s="114">
        <f t="shared" si="6"/>
        <v>0</v>
      </c>
    </row>
    <row r="100" spans="1:20">
      <c r="A100" s="42" t="s">
        <v>7</v>
      </c>
      <c r="B100" s="29" t="s">
        <v>120</v>
      </c>
      <c r="C100" s="22" t="s">
        <v>5</v>
      </c>
      <c r="D100" s="39">
        <v>100</v>
      </c>
      <c r="E100" s="31">
        <v>1.03</v>
      </c>
      <c r="F100" s="95"/>
      <c r="G100" s="95"/>
      <c r="I100" s="42" t="s">
        <v>7</v>
      </c>
      <c r="J100" s="48" t="s">
        <v>182</v>
      </c>
      <c r="K100" s="22" t="s">
        <v>10</v>
      </c>
      <c r="L100" s="34">
        <v>100</v>
      </c>
      <c r="M100" s="37">
        <v>0.8</v>
      </c>
      <c r="N100" s="95"/>
      <c r="O100" s="95"/>
      <c r="P100" s="113">
        <f t="shared" si="9"/>
        <v>0</v>
      </c>
      <c r="Q100" s="113">
        <f t="shared" si="7"/>
        <v>0</v>
      </c>
      <c r="S100" s="113">
        <f t="shared" si="8"/>
        <v>0</v>
      </c>
      <c r="T100" s="114">
        <f t="shared" si="6"/>
        <v>0</v>
      </c>
    </row>
    <row r="101" spans="1:20">
      <c r="A101" s="42" t="s">
        <v>7</v>
      </c>
      <c r="B101" s="29" t="s">
        <v>120</v>
      </c>
      <c r="C101" s="22" t="s">
        <v>10</v>
      </c>
      <c r="D101" s="39">
        <v>100</v>
      </c>
      <c r="E101" s="31">
        <v>0.93</v>
      </c>
      <c r="F101" s="95"/>
      <c r="G101" s="95"/>
      <c r="I101" s="42" t="s">
        <v>7</v>
      </c>
      <c r="J101" s="21" t="s">
        <v>183</v>
      </c>
      <c r="K101" s="22" t="s">
        <v>5</v>
      </c>
      <c r="L101" s="41">
        <v>100</v>
      </c>
      <c r="M101" s="31">
        <v>0.79</v>
      </c>
      <c r="N101" s="95"/>
      <c r="O101" s="95"/>
      <c r="P101" s="113">
        <f t="shared" si="9"/>
        <v>0</v>
      </c>
      <c r="Q101" s="113">
        <f t="shared" si="7"/>
        <v>0</v>
      </c>
      <c r="S101" s="113">
        <f t="shared" si="8"/>
        <v>0</v>
      </c>
      <c r="T101" s="114">
        <f t="shared" si="6"/>
        <v>0</v>
      </c>
    </row>
    <row r="102" spans="1:20">
      <c r="A102" s="42" t="s">
        <v>7</v>
      </c>
      <c r="B102" s="48" t="s">
        <v>121</v>
      </c>
      <c r="C102" s="22" t="s">
        <v>10</v>
      </c>
      <c r="D102" s="34">
        <v>100</v>
      </c>
      <c r="E102" s="37">
        <v>0.99</v>
      </c>
      <c r="F102" s="95"/>
      <c r="G102" s="95"/>
      <c r="I102" s="42" t="s">
        <v>7</v>
      </c>
      <c r="J102" s="21" t="s">
        <v>183</v>
      </c>
      <c r="K102" s="22" t="s">
        <v>10</v>
      </c>
      <c r="L102" s="39">
        <v>100</v>
      </c>
      <c r="M102" s="31">
        <v>0.69</v>
      </c>
      <c r="N102" s="95"/>
      <c r="O102" s="95"/>
      <c r="P102" s="113">
        <f t="shared" si="9"/>
        <v>0</v>
      </c>
      <c r="Q102" s="113">
        <f t="shared" si="7"/>
        <v>0</v>
      </c>
      <c r="S102" s="113">
        <f t="shared" si="8"/>
        <v>0</v>
      </c>
      <c r="T102" s="114">
        <f t="shared" si="6"/>
        <v>0</v>
      </c>
    </row>
    <row r="103" spans="1:20">
      <c r="A103" s="42" t="s">
        <v>7</v>
      </c>
      <c r="B103" s="29" t="s">
        <v>122</v>
      </c>
      <c r="C103" s="22" t="s">
        <v>10</v>
      </c>
      <c r="D103" s="41">
        <v>100</v>
      </c>
      <c r="E103" s="31">
        <v>0.83</v>
      </c>
      <c r="F103" s="95"/>
      <c r="G103" s="95"/>
      <c r="I103" s="42" t="s">
        <v>7</v>
      </c>
      <c r="J103" s="21" t="s">
        <v>184</v>
      </c>
      <c r="K103" s="22" t="s">
        <v>10</v>
      </c>
      <c r="L103" s="39">
        <v>100</v>
      </c>
      <c r="M103" s="31">
        <v>0.61</v>
      </c>
      <c r="N103" s="95"/>
      <c r="O103" s="95"/>
      <c r="P103" s="113">
        <f t="shared" si="9"/>
        <v>0</v>
      </c>
      <c r="Q103" s="113">
        <f t="shared" si="7"/>
        <v>0</v>
      </c>
      <c r="S103" s="113">
        <f t="shared" si="8"/>
        <v>0</v>
      </c>
      <c r="T103" s="114">
        <f t="shared" si="6"/>
        <v>0</v>
      </c>
    </row>
    <row r="104" spans="1:20">
      <c r="A104" s="42" t="s">
        <v>7</v>
      </c>
      <c r="B104" s="51" t="s">
        <v>123</v>
      </c>
      <c r="C104" s="22" t="s">
        <v>10</v>
      </c>
      <c r="D104" s="17">
        <v>100</v>
      </c>
      <c r="E104" s="20">
        <v>1.0900000000000001</v>
      </c>
      <c r="F104" s="95"/>
      <c r="G104" s="95"/>
      <c r="I104" s="42" t="s">
        <v>7</v>
      </c>
      <c r="J104" s="21" t="s">
        <v>185</v>
      </c>
      <c r="K104" s="22" t="s">
        <v>5</v>
      </c>
      <c r="L104" s="41">
        <v>100</v>
      </c>
      <c r="M104" s="31">
        <v>0.59</v>
      </c>
      <c r="N104" s="95"/>
      <c r="O104" s="95"/>
      <c r="P104" s="113">
        <f t="shared" si="9"/>
        <v>0</v>
      </c>
      <c r="Q104" s="113">
        <f t="shared" si="7"/>
        <v>0</v>
      </c>
      <c r="S104" s="113">
        <f t="shared" si="8"/>
        <v>0</v>
      </c>
      <c r="T104" s="114">
        <f t="shared" si="6"/>
        <v>0</v>
      </c>
    </row>
    <row r="105" spans="1:20">
      <c r="A105" s="42" t="s">
        <v>7</v>
      </c>
      <c r="B105" s="44" t="s">
        <v>124</v>
      </c>
      <c r="C105" s="22" t="s">
        <v>10</v>
      </c>
      <c r="D105" s="23">
        <v>100</v>
      </c>
      <c r="E105" s="24">
        <v>1.06</v>
      </c>
      <c r="F105" s="95"/>
      <c r="G105" s="95"/>
      <c r="I105" s="42" t="s">
        <v>7</v>
      </c>
      <c r="J105" s="21" t="s">
        <v>185</v>
      </c>
      <c r="K105" s="22" t="s">
        <v>10</v>
      </c>
      <c r="L105" s="39">
        <v>100</v>
      </c>
      <c r="M105" s="31">
        <v>0.57999999999999996</v>
      </c>
      <c r="N105" s="95"/>
      <c r="O105" s="95"/>
      <c r="P105" s="113">
        <f t="shared" si="9"/>
        <v>0</v>
      </c>
      <c r="Q105" s="113">
        <f t="shared" si="7"/>
        <v>0</v>
      </c>
      <c r="S105" s="113">
        <f t="shared" si="8"/>
        <v>0</v>
      </c>
      <c r="T105" s="114">
        <f t="shared" si="6"/>
        <v>0</v>
      </c>
    </row>
    <row r="106" spans="1:20">
      <c r="A106" s="42" t="s">
        <v>7</v>
      </c>
      <c r="B106" s="29" t="s">
        <v>125</v>
      </c>
      <c r="C106" s="22" t="s">
        <v>10</v>
      </c>
      <c r="D106" s="39">
        <v>100</v>
      </c>
      <c r="E106" s="31">
        <v>0.83</v>
      </c>
      <c r="F106" s="95"/>
      <c r="G106" s="95"/>
      <c r="I106" s="42" t="s">
        <v>7</v>
      </c>
      <c r="J106" s="21" t="s">
        <v>186</v>
      </c>
      <c r="K106" s="22" t="s">
        <v>5</v>
      </c>
      <c r="L106" s="41">
        <v>100</v>
      </c>
      <c r="M106" s="31">
        <v>0.6</v>
      </c>
      <c r="N106" s="95"/>
      <c r="O106" s="95"/>
      <c r="P106" s="113">
        <f t="shared" si="9"/>
        <v>0</v>
      </c>
      <c r="Q106" s="113">
        <f t="shared" si="7"/>
        <v>0</v>
      </c>
      <c r="S106" s="113">
        <f t="shared" si="8"/>
        <v>0</v>
      </c>
      <c r="T106" s="114">
        <f t="shared" si="6"/>
        <v>0</v>
      </c>
    </row>
    <row r="107" spans="1:20">
      <c r="A107" s="42" t="s">
        <v>7</v>
      </c>
      <c r="B107" s="48" t="s">
        <v>126</v>
      </c>
      <c r="C107" s="22" t="s">
        <v>10</v>
      </c>
      <c r="D107" s="34">
        <v>50</v>
      </c>
      <c r="E107" s="37">
        <v>2.29</v>
      </c>
      <c r="F107" s="95"/>
      <c r="G107" s="95"/>
      <c r="I107" s="42" t="s">
        <v>7</v>
      </c>
      <c r="J107" s="21" t="s">
        <v>186</v>
      </c>
      <c r="K107" s="22" t="s">
        <v>10</v>
      </c>
      <c r="L107" s="39">
        <v>100</v>
      </c>
      <c r="M107" s="31">
        <v>0.55000000000000004</v>
      </c>
      <c r="N107" s="95"/>
      <c r="O107" s="95"/>
      <c r="P107" s="113">
        <f t="shared" si="9"/>
        <v>0</v>
      </c>
      <c r="Q107" s="113">
        <f t="shared" si="7"/>
        <v>0</v>
      </c>
      <c r="S107" s="113">
        <f t="shared" si="8"/>
        <v>0</v>
      </c>
      <c r="T107" s="114">
        <f t="shared" ref="T107:T170" si="10">O107*(M107+0.01)*(L107/2)</f>
        <v>0</v>
      </c>
    </row>
    <row r="108" spans="1:20">
      <c r="A108" s="42" t="s">
        <v>7</v>
      </c>
      <c r="B108" s="51" t="s">
        <v>127</v>
      </c>
      <c r="C108" s="22" t="s">
        <v>10</v>
      </c>
      <c r="D108" s="17">
        <v>50</v>
      </c>
      <c r="E108" s="20">
        <v>1.55</v>
      </c>
      <c r="F108" s="95"/>
      <c r="G108" s="95"/>
      <c r="I108" s="42" t="s">
        <v>7</v>
      </c>
      <c r="J108" s="44" t="s">
        <v>187</v>
      </c>
      <c r="K108" s="52" t="s">
        <v>10</v>
      </c>
      <c r="L108" s="53">
        <v>100</v>
      </c>
      <c r="M108" s="20">
        <v>1.31</v>
      </c>
      <c r="N108" s="95"/>
      <c r="O108" s="95"/>
      <c r="P108" s="113">
        <f t="shared" si="9"/>
        <v>0</v>
      </c>
      <c r="Q108" s="113">
        <f t="shared" ref="Q108:Q170" si="11">G108*(E108+0.01)*(D108/2)</f>
        <v>0</v>
      </c>
      <c r="S108" s="113">
        <f t="shared" ref="S108:S171" si="12">N108*M108*L108</f>
        <v>0</v>
      </c>
      <c r="T108" s="114">
        <f t="shared" si="10"/>
        <v>0</v>
      </c>
    </row>
    <row r="109" spans="1:20">
      <c r="A109" s="42" t="s">
        <v>7</v>
      </c>
      <c r="B109" s="29" t="s">
        <v>1160</v>
      </c>
      <c r="C109" s="22" t="s">
        <v>5</v>
      </c>
      <c r="D109" s="39">
        <v>100</v>
      </c>
      <c r="E109" s="31">
        <v>0.8</v>
      </c>
      <c r="F109" s="95"/>
      <c r="G109" s="95"/>
      <c r="I109" s="42" t="s">
        <v>7</v>
      </c>
      <c r="J109" s="44" t="s">
        <v>188</v>
      </c>
      <c r="K109" s="52" t="s">
        <v>5</v>
      </c>
      <c r="L109" s="54">
        <v>100</v>
      </c>
      <c r="M109" s="20">
        <v>0.99</v>
      </c>
      <c r="N109" s="95"/>
      <c r="O109" s="95"/>
      <c r="P109" s="113">
        <f t="shared" ref="P109:P170" si="13">D109*E109*F109</f>
        <v>0</v>
      </c>
      <c r="Q109" s="113">
        <f t="shared" si="11"/>
        <v>0</v>
      </c>
      <c r="S109" s="113">
        <f t="shared" si="12"/>
        <v>0</v>
      </c>
      <c r="T109" s="114">
        <f t="shared" si="10"/>
        <v>0</v>
      </c>
    </row>
    <row r="110" spans="1:20">
      <c r="A110" s="42" t="s">
        <v>7</v>
      </c>
      <c r="B110" s="29" t="s">
        <v>1160</v>
      </c>
      <c r="C110" s="22" t="s">
        <v>10</v>
      </c>
      <c r="D110" s="39">
        <v>100</v>
      </c>
      <c r="E110" s="31">
        <v>0.71</v>
      </c>
      <c r="F110" s="95"/>
      <c r="G110" s="95"/>
      <c r="I110" s="42" t="s">
        <v>7</v>
      </c>
      <c r="J110" s="48" t="s">
        <v>189</v>
      </c>
      <c r="K110" s="22" t="s">
        <v>5</v>
      </c>
      <c r="L110" s="49" t="s">
        <v>94</v>
      </c>
      <c r="M110" s="18">
        <v>0.75</v>
      </c>
      <c r="N110" s="95"/>
      <c r="O110" s="95"/>
      <c r="P110" s="113">
        <f t="shared" si="13"/>
        <v>0</v>
      </c>
      <c r="Q110" s="113">
        <f t="shared" si="11"/>
        <v>0</v>
      </c>
      <c r="S110" s="113">
        <f t="shared" si="12"/>
        <v>0</v>
      </c>
      <c r="T110" s="114">
        <f t="shared" si="10"/>
        <v>0</v>
      </c>
    </row>
    <row r="111" spans="1:20">
      <c r="A111" s="42" t="s">
        <v>7</v>
      </c>
      <c r="B111" s="29" t="s">
        <v>1161</v>
      </c>
      <c r="C111" s="22" t="s">
        <v>5</v>
      </c>
      <c r="D111" s="39">
        <v>100</v>
      </c>
      <c r="E111" s="31">
        <v>1.02</v>
      </c>
      <c r="F111" s="95"/>
      <c r="G111" s="95"/>
      <c r="I111" s="42" t="s">
        <v>7</v>
      </c>
      <c r="J111" s="48" t="s">
        <v>189</v>
      </c>
      <c r="K111" s="22" t="s">
        <v>10</v>
      </c>
      <c r="L111" s="49" t="s">
        <v>94</v>
      </c>
      <c r="M111" s="18">
        <v>0.64</v>
      </c>
      <c r="N111" s="95"/>
      <c r="O111" s="95"/>
      <c r="P111" s="113">
        <f t="shared" si="13"/>
        <v>0</v>
      </c>
      <c r="Q111" s="113">
        <f t="shared" si="11"/>
        <v>0</v>
      </c>
      <c r="S111" s="113">
        <f t="shared" si="12"/>
        <v>0</v>
      </c>
      <c r="T111" s="114">
        <f t="shared" si="10"/>
        <v>0</v>
      </c>
    </row>
    <row r="112" spans="1:20">
      <c r="A112" s="42" t="s">
        <v>7</v>
      </c>
      <c r="B112" s="29" t="s">
        <v>1161</v>
      </c>
      <c r="C112" s="22" t="s">
        <v>10</v>
      </c>
      <c r="D112" s="39">
        <v>100</v>
      </c>
      <c r="E112" s="31">
        <v>0.86</v>
      </c>
      <c r="F112" s="95"/>
      <c r="G112" s="95"/>
      <c r="I112" s="42" t="s">
        <v>7</v>
      </c>
      <c r="J112" s="48" t="s">
        <v>190</v>
      </c>
      <c r="K112" s="22" t="s">
        <v>10</v>
      </c>
      <c r="L112" s="34">
        <v>50</v>
      </c>
      <c r="M112" s="37">
        <v>1.35</v>
      </c>
      <c r="N112" s="95"/>
      <c r="O112" s="95"/>
      <c r="P112" s="113">
        <f t="shared" si="13"/>
        <v>0</v>
      </c>
      <c r="Q112" s="113">
        <f t="shared" si="11"/>
        <v>0</v>
      </c>
      <c r="S112" s="113">
        <f t="shared" si="12"/>
        <v>0</v>
      </c>
      <c r="T112" s="114">
        <f t="shared" si="10"/>
        <v>0</v>
      </c>
    </row>
    <row r="113" spans="1:20">
      <c r="A113" s="42" t="s">
        <v>7</v>
      </c>
      <c r="B113" s="44" t="s">
        <v>128</v>
      </c>
      <c r="C113" s="22" t="s">
        <v>10</v>
      </c>
      <c r="D113" s="23">
        <v>100</v>
      </c>
      <c r="E113" s="24">
        <v>1.49</v>
      </c>
      <c r="F113" s="95"/>
      <c r="G113" s="95"/>
      <c r="I113" s="42" t="s">
        <v>7</v>
      </c>
      <c r="J113" s="48" t="s">
        <v>191</v>
      </c>
      <c r="K113" s="22" t="s">
        <v>10</v>
      </c>
      <c r="L113" s="34">
        <v>100</v>
      </c>
      <c r="M113" s="37">
        <v>1.1599999999999999</v>
      </c>
      <c r="N113" s="95"/>
      <c r="O113" s="95"/>
      <c r="P113" s="113">
        <f t="shared" si="13"/>
        <v>0</v>
      </c>
      <c r="Q113" s="113">
        <f t="shared" si="11"/>
        <v>0</v>
      </c>
      <c r="S113" s="113">
        <f t="shared" si="12"/>
        <v>0</v>
      </c>
      <c r="T113" s="114">
        <f t="shared" si="10"/>
        <v>0</v>
      </c>
    </row>
    <row r="114" spans="1:20">
      <c r="A114" s="42" t="s">
        <v>7</v>
      </c>
      <c r="B114" s="48" t="s">
        <v>129</v>
      </c>
      <c r="C114" s="22" t="s">
        <v>10</v>
      </c>
      <c r="D114" s="34">
        <v>50</v>
      </c>
      <c r="E114" s="37">
        <v>1.91</v>
      </c>
      <c r="F114" s="95"/>
      <c r="G114" s="95"/>
      <c r="I114" s="42" t="s">
        <v>7</v>
      </c>
      <c r="J114" s="48" t="s">
        <v>192</v>
      </c>
      <c r="K114" s="22" t="s">
        <v>10</v>
      </c>
      <c r="L114" s="49" t="s">
        <v>94</v>
      </c>
      <c r="M114" s="18">
        <v>0.92</v>
      </c>
      <c r="N114" s="95"/>
      <c r="O114" s="95"/>
      <c r="P114" s="113">
        <f t="shared" si="13"/>
        <v>0</v>
      </c>
      <c r="Q114" s="113">
        <f t="shared" si="11"/>
        <v>0</v>
      </c>
      <c r="S114" s="113">
        <f t="shared" si="12"/>
        <v>0</v>
      </c>
      <c r="T114" s="114">
        <f t="shared" si="10"/>
        <v>0</v>
      </c>
    </row>
    <row r="115" spans="1:20">
      <c r="A115" s="42" t="s">
        <v>7</v>
      </c>
      <c r="B115" s="48" t="s">
        <v>130</v>
      </c>
      <c r="C115" s="22" t="s">
        <v>10</v>
      </c>
      <c r="D115" s="34">
        <v>50</v>
      </c>
      <c r="E115" s="37">
        <v>1.7</v>
      </c>
      <c r="F115" s="95"/>
      <c r="G115" s="95"/>
      <c r="I115" s="42" t="s">
        <v>7</v>
      </c>
      <c r="J115" s="21" t="s">
        <v>193</v>
      </c>
      <c r="K115" s="22" t="s">
        <v>5</v>
      </c>
      <c r="L115" s="41">
        <v>100</v>
      </c>
      <c r="M115" s="31">
        <v>0.66</v>
      </c>
      <c r="N115" s="95"/>
      <c r="O115" s="95"/>
      <c r="P115" s="113">
        <f t="shared" si="13"/>
        <v>0</v>
      </c>
      <c r="Q115" s="113">
        <f t="shared" si="11"/>
        <v>0</v>
      </c>
      <c r="S115" s="113">
        <f t="shared" si="12"/>
        <v>0</v>
      </c>
      <c r="T115" s="114">
        <f t="shared" si="10"/>
        <v>0</v>
      </c>
    </row>
    <row r="116" spans="1:20">
      <c r="A116" s="42" t="s">
        <v>7</v>
      </c>
      <c r="B116" s="48" t="s">
        <v>131</v>
      </c>
      <c r="C116" s="22" t="s">
        <v>10</v>
      </c>
      <c r="D116" s="49" t="s">
        <v>89</v>
      </c>
      <c r="E116" s="18">
        <v>1.98</v>
      </c>
      <c r="F116" s="95"/>
      <c r="G116" s="95"/>
      <c r="I116" s="42" t="s">
        <v>7</v>
      </c>
      <c r="J116" s="21" t="s">
        <v>194</v>
      </c>
      <c r="K116" s="22" t="s">
        <v>10</v>
      </c>
      <c r="L116" s="41">
        <v>100</v>
      </c>
      <c r="M116" s="31">
        <v>0.88</v>
      </c>
      <c r="N116" s="95"/>
      <c r="O116" s="95"/>
      <c r="P116" s="113">
        <f t="shared" si="13"/>
        <v>0</v>
      </c>
      <c r="Q116" s="113">
        <f t="shared" si="11"/>
        <v>0</v>
      </c>
      <c r="S116" s="113">
        <f t="shared" si="12"/>
        <v>0</v>
      </c>
      <c r="T116" s="114">
        <f t="shared" si="10"/>
        <v>0</v>
      </c>
    </row>
    <row r="117" spans="1:20">
      <c r="A117" s="42" t="s">
        <v>7</v>
      </c>
      <c r="B117" s="48" t="s">
        <v>132</v>
      </c>
      <c r="C117" s="22" t="s">
        <v>10</v>
      </c>
      <c r="D117" s="49" t="s">
        <v>133</v>
      </c>
      <c r="E117" s="18">
        <v>5.97</v>
      </c>
      <c r="F117" s="95"/>
      <c r="G117" s="95"/>
      <c r="I117" s="42" t="s">
        <v>7</v>
      </c>
      <c r="J117" s="48" t="s">
        <v>195</v>
      </c>
      <c r="K117" s="22" t="s">
        <v>10</v>
      </c>
      <c r="L117" s="34">
        <v>100</v>
      </c>
      <c r="M117" s="37">
        <v>0.84</v>
      </c>
      <c r="N117" s="95"/>
      <c r="O117" s="95"/>
      <c r="P117" s="113">
        <f t="shared" si="13"/>
        <v>0</v>
      </c>
      <c r="Q117" s="113">
        <f t="shared" si="11"/>
        <v>0</v>
      </c>
      <c r="S117" s="113">
        <f t="shared" si="12"/>
        <v>0</v>
      </c>
      <c r="T117" s="114">
        <f t="shared" si="10"/>
        <v>0</v>
      </c>
    </row>
    <row r="118" spans="1:20">
      <c r="A118" s="42" t="s">
        <v>7</v>
      </c>
      <c r="B118" s="29" t="s">
        <v>134</v>
      </c>
      <c r="C118" s="22" t="s">
        <v>10</v>
      </c>
      <c r="D118" s="39">
        <v>100</v>
      </c>
      <c r="E118" s="31">
        <v>0.87</v>
      </c>
      <c r="F118" s="95"/>
      <c r="G118" s="95"/>
      <c r="I118" s="42" t="s">
        <v>7</v>
      </c>
      <c r="J118" s="21" t="s">
        <v>196</v>
      </c>
      <c r="K118" s="22" t="s">
        <v>10</v>
      </c>
      <c r="L118" s="39">
        <v>100</v>
      </c>
      <c r="M118" s="31">
        <v>0.59</v>
      </c>
      <c r="N118" s="95"/>
      <c r="O118" s="95"/>
      <c r="P118" s="113">
        <f t="shared" si="13"/>
        <v>0</v>
      </c>
      <c r="Q118" s="113">
        <f t="shared" si="11"/>
        <v>0</v>
      </c>
      <c r="S118" s="113">
        <f t="shared" si="12"/>
        <v>0</v>
      </c>
      <c r="T118" s="114">
        <f t="shared" si="10"/>
        <v>0</v>
      </c>
    </row>
    <row r="119" spans="1:20">
      <c r="A119" s="42" t="s">
        <v>7</v>
      </c>
      <c r="B119" s="48" t="s">
        <v>135</v>
      </c>
      <c r="C119" s="22" t="s">
        <v>10</v>
      </c>
      <c r="D119" s="34">
        <v>100</v>
      </c>
      <c r="E119" s="37">
        <v>0.84</v>
      </c>
      <c r="F119" s="95"/>
      <c r="G119" s="95"/>
      <c r="I119" s="42" t="s">
        <v>7</v>
      </c>
      <c r="J119" s="21" t="s">
        <v>197</v>
      </c>
      <c r="K119" s="22" t="s">
        <v>5</v>
      </c>
      <c r="L119" s="41">
        <v>100</v>
      </c>
      <c r="M119" s="31">
        <v>0.68</v>
      </c>
      <c r="N119" s="95"/>
      <c r="O119" s="95"/>
      <c r="P119" s="113">
        <f t="shared" si="13"/>
        <v>0</v>
      </c>
      <c r="Q119" s="113">
        <f t="shared" si="11"/>
        <v>0</v>
      </c>
      <c r="S119" s="113">
        <f t="shared" si="12"/>
        <v>0</v>
      </c>
      <c r="T119" s="114">
        <f t="shared" si="10"/>
        <v>0</v>
      </c>
    </row>
    <row r="120" spans="1:20">
      <c r="A120" s="42" t="s">
        <v>7</v>
      </c>
      <c r="B120" s="48" t="s">
        <v>136</v>
      </c>
      <c r="C120" s="22" t="s">
        <v>10</v>
      </c>
      <c r="D120" s="49" t="s">
        <v>94</v>
      </c>
      <c r="E120" s="18">
        <v>1.18</v>
      </c>
      <c r="F120" s="95"/>
      <c r="G120" s="95"/>
      <c r="I120" s="42" t="s">
        <v>7</v>
      </c>
      <c r="J120" s="21" t="s">
        <v>197</v>
      </c>
      <c r="K120" s="22" t="s">
        <v>10</v>
      </c>
      <c r="L120" s="39">
        <v>100</v>
      </c>
      <c r="M120" s="31">
        <v>0.59</v>
      </c>
      <c r="N120" s="95"/>
      <c r="O120" s="95"/>
      <c r="P120" s="113">
        <f t="shared" si="13"/>
        <v>0</v>
      </c>
      <c r="Q120" s="113">
        <f t="shared" si="11"/>
        <v>0</v>
      </c>
      <c r="S120" s="113">
        <f t="shared" si="12"/>
        <v>0</v>
      </c>
      <c r="T120" s="114">
        <f t="shared" si="10"/>
        <v>0</v>
      </c>
    </row>
    <row r="121" spans="1:20">
      <c r="A121" s="42" t="s">
        <v>7</v>
      </c>
      <c r="B121" s="48" t="s">
        <v>137</v>
      </c>
      <c r="C121" s="49" t="s">
        <v>5</v>
      </c>
      <c r="D121" s="49" t="s">
        <v>133</v>
      </c>
      <c r="E121" s="18">
        <v>5.97</v>
      </c>
      <c r="F121" s="95"/>
      <c r="G121" s="95"/>
      <c r="I121" s="42" t="s">
        <v>7</v>
      </c>
      <c r="J121" s="48" t="s">
        <v>198</v>
      </c>
      <c r="K121" s="22" t="s">
        <v>10</v>
      </c>
      <c r="L121" s="49" t="s">
        <v>94</v>
      </c>
      <c r="M121" s="18">
        <v>0.87</v>
      </c>
      <c r="N121" s="95"/>
      <c r="O121" s="95"/>
      <c r="P121" s="113">
        <f t="shared" si="13"/>
        <v>0</v>
      </c>
      <c r="Q121" s="113">
        <f t="shared" si="11"/>
        <v>0</v>
      </c>
      <c r="S121" s="113">
        <f t="shared" si="12"/>
        <v>0</v>
      </c>
      <c r="T121" s="114">
        <f t="shared" si="10"/>
        <v>0</v>
      </c>
    </row>
    <row r="122" spans="1:20">
      <c r="A122" s="42" t="s">
        <v>7</v>
      </c>
      <c r="B122" s="29" t="s">
        <v>138</v>
      </c>
      <c r="C122" s="22" t="s">
        <v>10</v>
      </c>
      <c r="D122" s="39">
        <v>30</v>
      </c>
      <c r="E122" s="31">
        <v>3.53</v>
      </c>
      <c r="F122" s="95"/>
      <c r="G122" s="95"/>
      <c r="I122" s="42" t="s">
        <v>7</v>
      </c>
      <c r="J122" s="21" t="s">
        <v>199</v>
      </c>
      <c r="K122" s="45" t="s">
        <v>10</v>
      </c>
      <c r="L122" s="23">
        <v>100</v>
      </c>
      <c r="M122" s="24">
        <v>0.82</v>
      </c>
      <c r="N122" s="95"/>
      <c r="O122" s="95"/>
      <c r="P122" s="113">
        <f t="shared" si="13"/>
        <v>0</v>
      </c>
      <c r="Q122" s="113">
        <f t="shared" si="11"/>
        <v>0</v>
      </c>
      <c r="S122" s="113">
        <f t="shared" si="12"/>
        <v>0</v>
      </c>
      <c r="T122" s="114">
        <f t="shared" si="10"/>
        <v>0</v>
      </c>
    </row>
    <row r="123" spans="1:20">
      <c r="A123" s="42" t="s">
        <v>7</v>
      </c>
      <c r="B123" s="29" t="s">
        <v>139</v>
      </c>
      <c r="C123" s="22" t="s">
        <v>10</v>
      </c>
      <c r="D123" s="39">
        <v>50</v>
      </c>
      <c r="E123" s="31">
        <v>1.65</v>
      </c>
      <c r="F123" s="95"/>
      <c r="G123" s="95"/>
      <c r="I123" s="42" t="s">
        <v>7</v>
      </c>
      <c r="J123" s="48" t="s">
        <v>200</v>
      </c>
      <c r="K123" s="22" t="s">
        <v>10</v>
      </c>
      <c r="L123" s="49" t="s">
        <v>89</v>
      </c>
      <c r="M123" s="18">
        <v>1.85</v>
      </c>
      <c r="N123" s="95"/>
      <c r="O123" s="95"/>
      <c r="P123" s="113">
        <f t="shared" si="13"/>
        <v>0</v>
      </c>
      <c r="Q123" s="113">
        <f t="shared" si="11"/>
        <v>0</v>
      </c>
      <c r="S123" s="113">
        <f t="shared" si="12"/>
        <v>0</v>
      </c>
      <c r="T123" s="114">
        <f t="shared" si="10"/>
        <v>0</v>
      </c>
    </row>
    <row r="124" spans="1:20">
      <c r="A124" s="42" t="s">
        <v>7</v>
      </c>
      <c r="B124" s="48" t="s">
        <v>140</v>
      </c>
      <c r="C124" s="34" t="s">
        <v>5</v>
      </c>
      <c r="D124" s="34">
        <v>100</v>
      </c>
      <c r="E124" s="37">
        <v>1.22</v>
      </c>
      <c r="F124" s="95"/>
      <c r="G124" s="95"/>
      <c r="I124" s="42" t="s">
        <v>7</v>
      </c>
      <c r="J124" s="21" t="s">
        <v>201</v>
      </c>
      <c r="K124" s="22" t="s">
        <v>5</v>
      </c>
      <c r="L124" s="39">
        <v>100</v>
      </c>
      <c r="M124" s="31">
        <v>0.7</v>
      </c>
      <c r="N124" s="95"/>
      <c r="O124" s="95"/>
      <c r="P124" s="113">
        <f t="shared" si="13"/>
        <v>0</v>
      </c>
      <c r="Q124" s="113">
        <f t="shared" si="11"/>
        <v>0</v>
      </c>
      <c r="S124" s="113">
        <f t="shared" si="12"/>
        <v>0</v>
      </c>
      <c r="T124" s="114">
        <f t="shared" si="10"/>
        <v>0</v>
      </c>
    </row>
    <row r="125" spans="1:20">
      <c r="A125" s="42" t="s">
        <v>7</v>
      </c>
      <c r="B125" s="21" t="s">
        <v>141</v>
      </c>
      <c r="C125" s="22" t="s">
        <v>5</v>
      </c>
      <c r="D125" s="41">
        <v>100</v>
      </c>
      <c r="E125" s="31">
        <v>0.69</v>
      </c>
      <c r="F125" s="95"/>
      <c r="G125" s="95"/>
      <c r="I125" s="42" t="s">
        <v>7</v>
      </c>
      <c r="J125" s="21" t="s">
        <v>201</v>
      </c>
      <c r="K125" s="22" t="s">
        <v>10</v>
      </c>
      <c r="L125" s="39">
        <v>100</v>
      </c>
      <c r="M125" s="31">
        <v>0.65</v>
      </c>
      <c r="N125" s="95"/>
      <c r="O125" s="95"/>
      <c r="P125" s="113">
        <f t="shared" si="13"/>
        <v>0</v>
      </c>
      <c r="Q125" s="113">
        <f t="shared" si="11"/>
        <v>0</v>
      </c>
      <c r="S125" s="113">
        <f t="shared" si="12"/>
        <v>0</v>
      </c>
      <c r="T125" s="114">
        <f t="shared" si="10"/>
        <v>0</v>
      </c>
    </row>
    <row r="126" spans="1:20">
      <c r="A126" s="42" t="s">
        <v>7</v>
      </c>
      <c r="B126" s="21" t="s">
        <v>141</v>
      </c>
      <c r="C126" s="22" t="s">
        <v>10</v>
      </c>
      <c r="D126" s="39">
        <v>100</v>
      </c>
      <c r="E126" s="31">
        <v>0.59</v>
      </c>
      <c r="F126" s="95"/>
      <c r="G126" s="95"/>
      <c r="I126" s="42" t="s">
        <v>7</v>
      </c>
      <c r="J126" s="21" t="s">
        <v>202</v>
      </c>
      <c r="K126" s="22" t="s">
        <v>10</v>
      </c>
      <c r="L126" s="39">
        <v>100</v>
      </c>
      <c r="M126" s="31">
        <v>0.7</v>
      </c>
      <c r="N126" s="95"/>
      <c r="O126" s="95"/>
      <c r="P126" s="113">
        <f t="shared" si="13"/>
        <v>0</v>
      </c>
      <c r="Q126" s="113">
        <f t="shared" si="11"/>
        <v>0</v>
      </c>
      <c r="S126" s="113">
        <f t="shared" si="12"/>
        <v>0</v>
      </c>
      <c r="T126" s="114">
        <f t="shared" si="10"/>
        <v>0</v>
      </c>
    </row>
    <row r="127" spans="1:20">
      <c r="A127" s="42" t="s">
        <v>7</v>
      </c>
      <c r="B127" s="44" t="s">
        <v>142</v>
      </c>
      <c r="C127" s="22" t="s">
        <v>10</v>
      </c>
      <c r="D127" s="23">
        <v>100</v>
      </c>
      <c r="E127" s="24">
        <v>0.96</v>
      </c>
      <c r="F127" s="95"/>
      <c r="G127" s="95"/>
      <c r="I127" s="42" t="s">
        <v>7</v>
      </c>
      <c r="J127" s="48" t="s">
        <v>203</v>
      </c>
      <c r="K127" s="22" t="s">
        <v>10</v>
      </c>
      <c r="L127" s="34" t="s">
        <v>94</v>
      </c>
      <c r="M127" s="37">
        <v>0.82</v>
      </c>
      <c r="N127" s="95"/>
      <c r="O127" s="95"/>
      <c r="P127" s="113">
        <f t="shared" si="13"/>
        <v>0</v>
      </c>
      <c r="Q127" s="113">
        <f t="shared" si="11"/>
        <v>0</v>
      </c>
      <c r="S127" s="113">
        <f t="shared" si="12"/>
        <v>0</v>
      </c>
      <c r="T127" s="114">
        <f t="shared" si="10"/>
        <v>0</v>
      </c>
    </row>
    <row r="128" spans="1:20">
      <c r="A128" s="42" t="s">
        <v>7</v>
      </c>
      <c r="B128" s="21" t="s">
        <v>143</v>
      </c>
      <c r="C128" s="22" t="s">
        <v>5</v>
      </c>
      <c r="D128" s="41">
        <v>100</v>
      </c>
      <c r="E128" s="31">
        <v>0.91</v>
      </c>
      <c r="F128" s="95"/>
      <c r="G128" s="95"/>
      <c r="I128" s="42" t="s">
        <v>7</v>
      </c>
      <c r="J128" s="44" t="s">
        <v>204</v>
      </c>
      <c r="K128" s="55" t="s">
        <v>10</v>
      </c>
      <c r="L128" s="54">
        <v>100</v>
      </c>
      <c r="M128" s="20">
        <v>0.96</v>
      </c>
      <c r="N128" s="95"/>
      <c r="O128" s="95"/>
      <c r="P128" s="113">
        <f t="shared" si="13"/>
        <v>0</v>
      </c>
      <c r="Q128" s="113">
        <f t="shared" si="11"/>
        <v>0</v>
      </c>
      <c r="S128" s="113">
        <f t="shared" si="12"/>
        <v>0</v>
      </c>
      <c r="T128" s="114">
        <f t="shared" si="10"/>
        <v>0</v>
      </c>
    </row>
    <row r="129" spans="1:20">
      <c r="A129" s="42" t="s">
        <v>7</v>
      </c>
      <c r="B129" s="21" t="s">
        <v>143</v>
      </c>
      <c r="C129" s="22" t="s">
        <v>10</v>
      </c>
      <c r="D129" s="39">
        <v>100</v>
      </c>
      <c r="E129" s="31">
        <v>0.81</v>
      </c>
      <c r="F129" s="95"/>
      <c r="G129" s="95"/>
      <c r="I129" s="42" t="s">
        <v>7</v>
      </c>
      <c r="J129" s="51" t="s">
        <v>205</v>
      </c>
      <c r="K129" s="22" t="s">
        <v>10</v>
      </c>
      <c r="L129" s="17">
        <v>100</v>
      </c>
      <c r="M129" s="20">
        <v>0.89</v>
      </c>
      <c r="N129" s="95"/>
      <c r="O129" s="95"/>
      <c r="P129" s="113">
        <f t="shared" si="13"/>
        <v>0</v>
      </c>
      <c r="Q129" s="113">
        <f t="shared" si="11"/>
        <v>0</v>
      </c>
      <c r="S129" s="113">
        <f t="shared" si="12"/>
        <v>0</v>
      </c>
      <c r="T129" s="114">
        <f t="shared" si="10"/>
        <v>0</v>
      </c>
    </row>
    <row r="130" spans="1:20">
      <c r="A130" s="42" t="s">
        <v>7</v>
      </c>
      <c r="B130" s="44" t="s">
        <v>144</v>
      </c>
      <c r="C130" s="52" t="s">
        <v>10</v>
      </c>
      <c r="D130" s="53">
        <v>50</v>
      </c>
      <c r="E130" s="20">
        <v>3.47</v>
      </c>
      <c r="F130" s="95"/>
      <c r="G130" s="95"/>
      <c r="I130" s="42" t="s">
        <v>7</v>
      </c>
      <c r="J130" s="51" t="s">
        <v>206</v>
      </c>
      <c r="K130" s="22" t="s">
        <v>10</v>
      </c>
      <c r="L130" s="17">
        <v>100</v>
      </c>
      <c r="M130" s="20">
        <v>0.72</v>
      </c>
      <c r="N130" s="95"/>
      <c r="O130" s="95"/>
      <c r="P130" s="113">
        <f t="shared" si="13"/>
        <v>0</v>
      </c>
      <c r="Q130" s="113">
        <f t="shared" si="11"/>
        <v>0</v>
      </c>
      <c r="S130" s="113">
        <f t="shared" si="12"/>
        <v>0</v>
      </c>
      <c r="T130" s="114">
        <f t="shared" si="10"/>
        <v>0</v>
      </c>
    </row>
    <row r="131" spans="1:20">
      <c r="A131" s="42" t="s">
        <v>7</v>
      </c>
      <c r="B131" s="48" t="s">
        <v>145</v>
      </c>
      <c r="C131" s="34" t="s">
        <v>5</v>
      </c>
      <c r="D131" s="41">
        <v>100</v>
      </c>
      <c r="E131" s="31">
        <v>1.05</v>
      </c>
      <c r="F131" s="95"/>
      <c r="G131" s="95"/>
      <c r="I131" s="42" t="s">
        <v>7</v>
      </c>
      <c r="J131" s="44" t="s">
        <v>207</v>
      </c>
      <c r="K131" s="52" t="s">
        <v>10</v>
      </c>
      <c r="L131" s="54">
        <v>100</v>
      </c>
      <c r="M131" s="20">
        <v>1.1399999999999999</v>
      </c>
      <c r="N131" s="95"/>
      <c r="O131" s="95"/>
      <c r="P131" s="113">
        <f t="shared" si="13"/>
        <v>0</v>
      </c>
      <c r="Q131" s="113">
        <f t="shared" si="11"/>
        <v>0</v>
      </c>
      <c r="S131" s="113">
        <f t="shared" si="12"/>
        <v>0</v>
      </c>
      <c r="T131" s="114">
        <f t="shared" si="10"/>
        <v>0</v>
      </c>
    </row>
    <row r="132" spans="1:20">
      <c r="A132" s="42" t="s">
        <v>7</v>
      </c>
      <c r="B132" s="48" t="s">
        <v>145</v>
      </c>
      <c r="C132" s="22" t="s">
        <v>10</v>
      </c>
      <c r="D132" s="41">
        <v>100</v>
      </c>
      <c r="E132" s="31">
        <v>0.96</v>
      </c>
      <c r="F132" s="95"/>
      <c r="G132" s="95"/>
      <c r="I132" s="42" t="s">
        <v>7</v>
      </c>
      <c r="J132" s="21" t="s">
        <v>208</v>
      </c>
      <c r="K132" s="22" t="s">
        <v>10</v>
      </c>
      <c r="L132" s="39">
        <v>100</v>
      </c>
      <c r="M132" s="31">
        <v>1.05</v>
      </c>
      <c r="N132" s="95"/>
      <c r="O132" s="95"/>
      <c r="P132" s="113">
        <f t="shared" si="13"/>
        <v>0</v>
      </c>
      <c r="Q132" s="113">
        <f t="shared" si="11"/>
        <v>0</v>
      </c>
      <c r="S132" s="113">
        <f t="shared" si="12"/>
        <v>0</v>
      </c>
      <c r="T132" s="114">
        <f t="shared" si="10"/>
        <v>0</v>
      </c>
    </row>
    <row r="133" spans="1:20">
      <c r="A133" s="42" t="s">
        <v>7</v>
      </c>
      <c r="B133" s="48" t="s">
        <v>146</v>
      </c>
      <c r="C133" s="34" t="s">
        <v>5</v>
      </c>
      <c r="D133" s="34">
        <v>50</v>
      </c>
      <c r="E133" s="37">
        <v>1.22</v>
      </c>
      <c r="F133" s="95"/>
      <c r="G133" s="95"/>
      <c r="I133" s="42" t="s">
        <v>7</v>
      </c>
      <c r="J133" s="51" t="s">
        <v>209</v>
      </c>
      <c r="K133" s="22" t="s">
        <v>5</v>
      </c>
      <c r="L133" s="17">
        <v>100</v>
      </c>
      <c r="M133" s="20">
        <v>0.98</v>
      </c>
      <c r="N133" s="95"/>
      <c r="O133" s="95"/>
      <c r="P133" s="113">
        <f t="shared" si="13"/>
        <v>0</v>
      </c>
      <c r="Q133" s="113">
        <f t="shared" si="11"/>
        <v>0</v>
      </c>
      <c r="S133" s="113">
        <f t="shared" si="12"/>
        <v>0</v>
      </c>
      <c r="T133" s="114">
        <f t="shared" si="10"/>
        <v>0</v>
      </c>
    </row>
    <row r="134" spans="1:20">
      <c r="A134" s="42" t="s">
        <v>7</v>
      </c>
      <c r="B134" s="48" t="s">
        <v>146</v>
      </c>
      <c r="C134" s="22" t="s">
        <v>10</v>
      </c>
      <c r="D134" s="34">
        <v>50</v>
      </c>
      <c r="E134" s="37">
        <v>1.1000000000000001</v>
      </c>
      <c r="F134" s="95"/>
      <c r="G134" s="95"/>
      <c r="I134" s="42" t="s">
        <v>7</v>
      </c>
      <c r="J134" s="51" t="s">
        <v>209</v>
      </c>
      <c r="K134" s="22" t="s">
        <v>10</v>
      </c>
      <c r="L134" s="17">
        <v>100</v>
      </c>
      <c r="M134" s="20">
        <v>0.87</v>
      </c>
      <c r="N134" s="95"/>
      <c r="O134" s="95"/>
      <c r="P134" s="113">
        <f t="shared" si="13"/>
        <v>0</v>
      </c>
      <c r="Q134" s="113">
        <f t="shared" si="11"/>
        <v>0</v>
      </c>
      <c r="S134" s="113">
        <f t="shared" si="12"/>
        <v>0</v>
      </c>
      <c r="T134" s="114">
        <f t="shared" si="10"/>
        <v>0</v>
      </c>
    </row>
    <row r="135" spans="1:20">
      <c r="A135" s="42" t="s">
        <v>7</v>
      </c>
      <c r="B135" s="21" t="s">
        <v>147</v>
      </c>
      <c r="C135" s="22" t="s">
        <v>10</v>
      </c>
      <c r="D135" s="39">
        <v>50</v>
      </c>
      <c r="E135" s="31">
        <v>1.94</v>
      </c>
      <c r="F135" s="95"/>
      <c r="G135" s="95"/>
      <c r="I135" s="42" t="s">
        <v>7</v>
      </c>
      <c r="J135" s="48" t="s">
        <v>210</v>
      </c>
      <c r="K135" s="22" t="s">
        <v>10</v>
      </c>
      <c r="L135" s="49" t="s">
        <v>94</v>
      </c>
      <c r="M135" s="18">
        <v>2.19</v>
      </c>
      <c r="N135" s="95"/>
      <c r="O135" s="95"/>
      <c r="P135" s="113">
        <f t="shared" si="13"/>
        <v>0</v>
      </c>
      <c r="Q135" s="113">
        <f t="shared" si="11"/>
        <v>0</v>
      </c>
      <c r="S135" s="113">
        <f t="shared" si="12"/>
        <v>0</v>
      </c>
      <c r="T135" s="114">
        <f t="shared" si="10"/>
        <v>0</v>
      </c>
    </row>
    <row r="136" spans="1:20">
      <c r="A136" s="42" t="s">
        <v>7</v>
      </c>
      <c r="B136" s="48" t="s">
        <v>148</v>
      </c>
      <c r="C136" s="22" t="s">
        <v>10</v>
      </c>
      <c r="D136" s="34">
        <v>100</v>
      </c>
      <c r="E136" s="37">
        <v>0.95</v>
      </c>
      <c r="F136" s="95"/>
      <c r="G136" s="95"/>
      <c r="I136" s="42" t="s">
        <v>7</v>
      </c>
      <c r="J136" s="48" t="s">
        <v>211</v>
      </c>
      <c r="K136" s="22" t="s">
        <v>10</v>
      </c>
      <c r="L136" s="34">
        <v>100</v>
      </c>
      <c r="M136" s="37">
        <v>1.33</v>
      </c>
      <c r="N136" s="95"/>
      <c r="O136" s="95"/>
      <c r="P136" s="113">
        <f t="shared" si="13"/>
        <v>0</v>
      </c>
      <c r="Q136" s="113">
        <f t="shared" si="11"/>
        <v>0</v>
      </c>
      <c r="S136" s="113">
        <f t="shared" si="12"/>
        <v>0</v>
      </c>
      <c r="T136" s="114">
        <f t="shared" si="10"/>
        <v>0</v>
      </c>
    </row>
    <row r="137" spans="1:20">
      <c r="A137" s="42" t="s">
        <v>7</v>
      </c>
      <c r="B137" s="48" t="s">
        <v>149</v>
      </c>
      <c r="C137" s="34" t="s">
        <v>5</v>
      </c>
      <c r="D137" s="41">
        <v>100</v>
      </c>
      <c r="E137" s="31">
        <v>1.27</v>
      </c>
      <c r="F137" s="95"/>
      <c r="G137" s="95"/>
      <c r="I137" s="42" t="s">
        <v>7</v>
      </c>
      <c r="J137" s="21" t="s">
        <v>212</v>
      </c>
      <c r="K137" s="22" t="s">
        <v>10</v>
      </c>
      <c r="L137" s="39">
        <v>100</v>
      </c>
      <c r="M137" s="31">
        <v>0.67</v>
      </c>
      <c r="N137" s="95"/>
      <c r="O137" s="95"/>
      <c r="P137" s="113">
        <f t="shared" si="13"/>
        <v>0</v>
      </c>
      <c r="Q137" s="113">
        <f t="shared" si="11"/>
        <v>0</v>
      </c>
      <c r="S137" s="113">
        <f t="shared" si="12"/>
        <v>0</v>
      </c>
      <c r="T137" s="114">
        <f t="shared" si="10"/>
        <v>0</v>
      </c>
    </row>
    <row r="138" spans="1:20">
      <c r="A138" s="42" t="s">
        <v>7</v>
      </c>
      <c r="B138" s="48" t="s">
        <v>149</v>
      </c>
      <c r="C138" s="22" t="s">
        <v>10</v>
      </c>
      <c r="D138" s="41">
        <v>100</v>
      </c>
      <c r="E138" s="31">
        <v>1.05</v>
      </c>
      <c r="F138" s="95"/>
      <c r="G138" s="95"/>
      <c r="I138" s="42" t="s">
        <v>7</v>
      </c>
      <c r="J138" s="48" t="s">
        <v>213</v>
      </c>
      <c r="K138" s="22" t="s">
        <v>10</v>
      </c>
      <c r="L138" s="49" t="s">
        <v>94</v>
      </c>
      <c r="M138" s="18">
        <v>0.72</v>
      </c>
      <c r="N138" s="95"/>
      <c r="O138" s="95"/>
      <c r="P138" s="113">
        <f t="shared" si="13"/>
        <v>0</v>
      </c>
      <c r="Q138" s="113">
        <f t="shared" si="11"/>
        <v>0</v>
      </c>
      <c r="S138" s="113">
        <f t="shared" si="12"/>
        <v>0</v>
      </c>
      <c r="T138" s="114">
        <f t="shared" si="10"/>
        <v>0</v>
      </c>
    </row>
    <row r="139" spans="1:20">
      <c r="A139" s="42" t="s">
        <v>7</v>
      </c>
      <c r="B139" s="48" t="s">
        <v>150</v>
      </c>
      <c r="C139" s="22" t="s">
        <v>10</v>
      </c>
      <c r="D139" s="34">
        <v>100</v>
      </c>
      <c r="E139" s="37">
        <v>0.76</v>
      </c>
      <c r="F139" s="95"/>
      <c r="G139" s="95"/>
      <c r="I139" s="42" t="s">
        <v>7</v>
      </c>
      <c r="J139" s="48" t="s">
        <v>214</v>
      </c>
      <c r="K139" s="22" t="s">
        <v>10</v>
      </c>
      <c r="L139" s="49">
        <v>100</v>
      </c>
      <c r="M139" s="18">
        <v>0.85</v>
      </c>
      <c r="N139" s="95"/>
      <c r="O139" s="95"/>
      <c r="P139" s="113">
        <f t="shared" si="13"/>
        <v>0</v>
      </c>
      <c r="Q139" s="113">
        <f t="shared" si="11"/>
        <v>0</v>
      </c>
      <c r="S139" s="113">
        <f t="shared" si="12"/>
        <v>0</v>
      </c>
      <c r="T139" s="114">
        <f t="shared" si="10"/>
        <v>0</v>
      </c>
    </row>
    <row r="140" spans="1:20">
      <c r="A140" s="42" t="s">
        <v>7</v>
      </c>
      <c r="B140" s="48" t="s">
        <v>151</v>
      </c>
      <c r="C140" s="22" t="s">
        <v>10</v>
      </c>
      <c r="D140" s="49">
        <v>50</v>
      </c>
      <c r="E140" s="18">
        <v>2.11</v>
      </c>
      <c r="F140" s="95"/>
      <c r="G140" s="95"/>
      <c r="I140" s="42" t="s">
        <v>7</v>
      </c>
      <c r="J140" s="48" t="s">
        <v>215</v>
      </c>
      <c r="K140" s="22" t="s">
        <v>10</v>
      </c>
      <c r="L140" s="34">
        <v>100</v>
      </c>
      <c r="M140" s="37">
        <v>0.7</v>
      </c>
      <c r="N140" s="95"/>
      <c r="O140" s="95"/>
      <c r="P140" s="113">
        <f t="shared" si="13"/>
        <v>0</v>
      </c>
      <c r="Q140" s="113">
        <f t="shared" si="11"/>
        <v>0</v>
      </c>
      <c r="S140" s="113">
        <f t="shared" si="12"/>
        <v>0</v>
      </c>
      <c r="T140" s="114">
        <f t="shared" si="10"/>
        <v>0</v>
      </c>
    </row>
    <row r="141" spans="1:20">
      <c r="A141" s="42" t="s">
        <v>7</v>
      </c>
      <c r="B141" s="48" t="s">
        <v>152</v>
      </c>
      <c r="C141" s="22" t="s">
        <v>10</v>
      </c>
      <c r="D141" s="34">
        <v>50</v>
      </c>
      <c r="E141" s="37">
        <v>1.48</v>
      </c>
      <c r="F141" s="95"/>
      <c r="G141" s="95"/>
      <c r="I141" s="42" t="s">
        <v>7</v>
      </c>
      <c r="J141" s="21" t="s">
        <v>216</v>
      </c>
      <c r="K141" s="22" t="s">
        <v>10</v>
      </c>
      <c r="L141" s="39">
        <v>100</v>
      </c>
      <c r="M141" s="31">
        <v>1.05</v>
      </c>
      <c r="N141" s="95"/>
      <c r="O141" s="95"/>
      <c r="P141" s="113">
        <f t="shared" si="13"/>
        <v>0</v>
      </c>
      <c r="Q141" s="113">
        <f t="shared" si="11"/>
        <v>0</v>
      </c>
      <c r="S141" s="113">
        <f t="shared" si="12"/>
        <v>0</v>
      </c>
      <c r="T141" s="114">
        <f t="shared" si="10"/>
        <v>0</v>
      </c>
    </row>
    <row r="142" spans="1:20">
      <c r="A142" s="42" t="s">
        <v>7</v>
      </c>
      <c r="B142" s="48" t="s">
        <v>153</v>
      </c>
      <c r="C142" s="22" t="s">
        <v>10</v>
      </c>
      <c r="D142" s="49" t="s">
        <v>94</v>
      </c>
      <c r="E142" s="18">
        <v>1</v>
      </c>
      <c r="F142" s="95"/>
      <c r="G142" s="95"/>
      <c r="I142" s="42" t="s">
        <v>7</v>
      </c>
      <c r="J142" s="21" t="s">
        <v>217</v>
      </c>
      <c r="K142" s="22" t="s">
        <v>10</v>
      </c>
      <c r="L142" s="39">
        <v>100</v>
      </c>
      <c r="M142" s="31">
        <v>1.05</v>
      </c>
      <c r="N142" s="95"/>
      <c r="O142" s="95"/>
      <c r="P142" s="113">
        <f t="shared" si="13"/>
        <v>0</v>
      </c>
      <c r="Q142" s="113">
        <f t="shared" si="11"/>
        <v>0</v>
      </c>
      <c r="S142" s="113">
        <f t="shared" si="12"/>
        <v>0</v>
      </c>
      <c r="T142" s="114">
        <f t="shared" si="10"/>
        <v>0</v>
      </c>
    </row>
    <row r="143" spans="1:20">
      <c r="A143" s="42" t="s">
        <v>7</v>
      </c>
      <c r="B143" s="48" t="s">
        <v>154</v>
      </c>
      <c r="C143" s="22" t="s">
        <v>10</v>
      </c>
      <c r="D143" s="49" t="s">
        <v>94</v>
      </c>
      <c r="E143" s="18">
        <v>0.96</v>
      </c>
      <c r="F143" s="95"/>
      <c r="G143" s="95"/>
      <c r="I143" s="42" t="s">
        <v>7</v>
      </c>
      <c r="J143" s="48" t="s">
        <v>218</v>
      </c>
      <c r="K143" s="22" t="s">
        <v>10</v>
      </c>
      <c r="L143" s="49">
        <v>100</v>
      </c>
      <c r="M143" s="18">
        <v>0.96</v>
      </c>
      <c r="N143" s="95"/>
      <c r="O143" s="95"/>
      <c r="P143" s="113">
        <f t="shared" si="13"/>
        <v>0</v>
      </c>
      <c r="Q143" s="113">
        <f t="shared" si="11"/>
        <v>0</v>
      </c>
      <c r="S143" s="113">
        <f t="shared" si="12"/>
        <v>0</v>
      </c>
      <c r="T143" s="114">
        <f t="shared" si="10"/>
        <v>0</v>
      </c>
    </row>
    <row r="144" spans="1:20">
      <c r="A144" s="42" t="s">
        <v>7</v>
      </c>
      <c r="B144" s="48" t="s">
        <v>155</v>
      </c>
      <c r="C144" s="22" t="s">
        <v>10</v>
      </c>
      <c r="D144" s="49" t="s">
        <v>94</v>
      </c>
      <c r="E144" s="18">
        <v>0.87</v>
      </c>
      <c r="F144" s="95"/>
      <c r="G144" s="95"/>
      <c r="I144" s="42" t="s">
        <v>7</v>
      </c>
      <c r="J144" s="21" t="s">
        <v>219</v>
      </c>
      <c r="K144" s="22" t="s">
        <v>5</v>
      </c>
      <c r="L144" s="39">
        <v>100</v>
      </c>
      <c r="M144" s="31">
        <v>0.67</v>
      </c>
      <c r="N144" s="95"/>
      <c r="O144" s="95"/>
      <c r="P144" s="113">
        <f t="shared" si="13"/>
        <v>0</v>
      </c>
      <c r="Q144" s="113">
        <f t="shared" si="11"/>
        <v>0</v>
      </c>
      <c r="S144" s="113">
        <f t="shared" si="12"/>
        <v>0</v>
      </c>
      <c r="T144" s="114">
        <f t="shared" si="10"/>
        <v>0</v>
      </c>
    </row>
    <row r="145" spans="1:20">
      <c r="A145" s="42" t="s">
        <v>7</v>
      </c>
      <c r="B145" s="48" t="s">
        <v>156</v>
      </c>
      <c r="C145" s="22" t="s">
        <v>10</v>
      </c>
      <c r="D145" s="49" t="s">
        <v>89</v>
      </c>
      <c r="E145" s="18">
        <v>1.32</v>
      </c>
      <c r="F145" s="95"/>
      <c r="G145" s="95"/>
      <c r="I145" s="42" t="s">
        <v>7</v>
      </c>
      <c r="J145" s="21" t="s">
        <v>219</v>
      </c>
      <c r="K145" s="22" t="s">
        <v>10</v>
      </c>
      <c r="L145" s="41">
        <v>100</v>
      </c>
      <c r="M145" s="31">
        <v>0.62</v>
      </c>
      <c r="N145" s="95"/>
      <c r="O145" s="95"/>
      <c r="P145" s="113">
        <f t="shared" si="13"/>
        <v>0</v>
      </c>
      <c r="Q145" s="113">
        <f t="shared" si="11"/>
        <v>0</v>
      </c>
      <c r="S145" s="113">
        <f t="shared" si="12"/>
        <v>0</v>
      </c>
      <c r="T145" s="114">
        <f t="shared" si="10"/>
        <v>0</v>
      </c>
    </row>
    <row r="146" spans="1:20">
      <c r="A146" s="42" t="s">
        <v>7</v>
      </c>
      <c r="B146" s="51" t="s">
        <v>157</v>
      </c>
      <c r="C146" s="22" t="s">
        <v>10</v>
      </c>
      <c r="D146" s="17">
        <v>50</v>
      </c>
      <c r="E146" s="18">
        <v>1.42</v>
      </c>
      <c r="F146" s="95"/>
      <c r="G146" s="95"/>
      <c r="I146" s="42" t="s">
        <v>7</v>
      </c>
      <c r="J146" s="29" t="s">
        <v>220</v>
      </c>
      <c r="K146" s="22" t="s">
        <v>5</v>
      </c>
      <c r="L146" s="39">
        <v>100</v>
      </c>
      <c r="M146" s="31">
        <v>0.79</v>
      </c>
      <c r="N146" s="95"/>
      <c r="O146" s="95"/>
      <c r="P146" s="113">
        <f t="shared" si="13"/>
        <v>0</v>
      </c>
      <c r="Q146" s="113">
        <f t="shared" si="11"/>
        <v>0</v>
      </c>
      <c r="S146" s="113">
        <f t="shared" si="12"/>
        <v>0</v>
      </c>
      <c r="T146" s="114">
        <f t="shared" si="10"/>
        <v>0</v>
      </c>
    </row>
    <row r="147" spans="1:20">
      <c r="A147" s="42" t="s">
        <v>7</v>
      </c>
      <c r="B147" s="21" t="s">
        <v>158</v>
      </c>
      <c r="C147" s="22" t="s">
        <v>5</v>
      </c>
      <c r="D147" s="41">
        <v>100</v>
      </c>
      <c r="E147" s="31">
        <v>0.94</v>
      </c>
      <c r="F147" s="95"/>
      <c r="G147" s="95"/>
      <c r="I147" s="42" t="s">
        <v>7</v>
      </c>
      <c r="J147" s="29" t="s">
        <v>220</v>
      </c>
      <c r="K147" s="22" t="s">
        <v>10</v>
      </c>
      <c r="L147" s="39">
        <v>100</v>
      </c>
      <c r="M147" s="31">
        <v>0.64</v>
      </c>
      <c r="N147" s="95"/>
      <c r="O147" s="95"/>
      <c r="P147" s="113">
        <f t="shared" si="13"/>
        <v>0</v>
      </c>
      <c r="Q147" s="113">
        <f t="shared" si="11"/>
        <v>0</v>
      </c>
      <c r="S147" s="113">
        <f t="shared" si="12"/>
        <v>0</v>
      </c>
      <c r="T147" s="114">
        <f t="shared" si="10"/>
        <v>0</v>
      </c>
    </row>
    <row r="148" spans="1:20">
      <c r="A148" s="42" t="s">
        <v>7</v>
      </c>
      <c r="B148" s="21" t="s">
        <v>158</v>
      </c>
      <c r="C148" s="22" t="s">
        <v>10</v>
      </c>
      <c r="D148" s="39">
        <v>100</v>
      </c>
      <c r="E148" s="31">
        <v>0.83</v>
      </c>
      <c r="F148" s="95"/>
      <c r="G148" s="95"/>
      <c r="I148" s="42" t="s">
        <v>7</v>
      </c>
      <c r="J148" s="44" t="s">
        <v>221</v>
      </c>
      <c r="K148" s="52" t="s">
        <v>10</v>
      </c>
      <c r="L148" s="54">
        <v>100</v>
      </c>
      <c r="M148" s="20">
        <v>1.26</v>
      </c>
      <c r="N148" s="95"/>
      <c r="O148" s="95"/>
      <c r="P148" s="113">
        <f t="shared" si="13"/>
        <v>0</v>
      </c>
      <c r="Q148" s="113">
        <f t="shared" si="11"/>
        <v>0</v>
      </c>
      <c r="S148" s="113">
        <f t="shared" si="12"/>
        <v>0</v>
      </c>
      <c r="T148" s="114">
        <f t="shared" si="10"/>
        <v>0</v>
      </c>
    </row>
    <row r="149" spans="1:20">
      <c r="A149" s="42" t="s">
        <v>7</v>
      </c>
      <c r="B149" s="21" t="s">
        <v>159</v>
      </c>
      <c r="C149" s="22" t="s">
        <v>5</v>
      </c>
      <c r="D149" s="41">
        <v>100</v>
      </c>
      <c r="E149" s="31">
        <v>0.88</v>
      </c>
      <c r="F149" s="95"/>
      <c r="G149" s="95"/>
      <c r="I149" s="42" t="s">
        <v>7</v>
      </c>
      <c r="J149" s="29" t="s">
        <v>222</v>
      </c>
      <c r="K149" s="22" t="s">
        <v>10</v>
      </c>
      <c r="L149" s="39">
        <v>100</v>
      </c>
      <c r="M149" s="31">
        <v>1.02</v>
      </c>
      <c r="N149" s="95"/>
      <c r="O149" s="95"/>
      <c r="P149" s="113">
        <f t="shared" si="13"/>
        <v>0</v>
      </c>
      <c r="Q149" s="113">
        <f t="shared" si="11"/>
        <v>0</v>
      </c>
      <c r="S149" s="113">
        <f t="shared" si="12"/>
        <v>0</v>
      </c>
      <c r="T149" s="114">
        <f t="shared" si="10"/>
        <v>0</v>
      </c>
    </row>
    <row r="150" spans="1:20">
      <c r="A150" s="42" t="s">
        <v>7</v>
      </c>
      <c r="B150" s="21" t="s">
        <v>159</v>
      </c>
      <c r="C150" s="22" t="s">
        <v>10</v>
      </c>
      <c r="D150" s="39">
        <v>100</v>
      </c>
      <c r="E150" s="31">
        <v>0.77</v>
      </c>
      <c r="F150" s="95"/>
      <c r="G150" s="95"/>
      <c r="I150" s="42" t="s">
        <v>7</v>
      </c>
      <c r="J150" s="21" t="s">
        <v>223</v>
      </c>
      <c r="K150" s="22" t="s">
        <v>5</v>
      </c>
      <c r="L150" s="41">
        <v>100</v>
      </c>
      <c r="M150" s="31">
        <v>0.59</v>
      </c>
      <c r="N150" s="95"/>
      <c r="O150" s="95"/>
      <c r="P150" s="113">
        <f t="shared" si="13"/>
        <v>0</v>
      </c>
      <c r="Q150" s="113">
        <f t="shared" si="11"/>
        <v>0</v>
      </c>
      <c r="S150" s="113">
        <f t="shared" si="12"/>
        <v>0</v>
      </c>
      <c r="T150" s="114">
        <f t="shared" si="10"/>
        <v>0</v>
      </c>
    </row>
    <row r="151" spans="1:20" hidden="1">
      <c r="G151" s="28"/>
      <c r="P151" s="113">
        <f t="shared" si="13"/>
        <v>0</v>
      </c>
      <c r="Q151" s="113">
        <f t="shared" si="11"/>
        <v>0</v>
      </c>
      <c r="S151" s="113">
        <f t="shared" si="12"/>
        <v>0</v>
      </c>
      <c r="T151" s="114">
        <f t="shared" si="10"/>
        <v>0</v>
      </c>
    </row>
    <row r="152" spans="1:20" ht="41.25">
      <c r="A152" s="11"/>
      <c r="B152" s="12" t="s">
        <v>0</v>
      </c>
      <c r="C152" s="13" t="s">
        <v>1</v>
      </c>
      <c r="D152" s="14" t="s">
        <v>2</v>
      </c>
      <c r="E152" s="14" t="s">
        <v>1128</v>
      </c>
      <c r="F152" s="14" t="s">
        <v>697</v>
      </c>
      <c r="G152" s="14" t="s">
        <v>698</v>
      </c>
      <c r="H152" s="11"/>
      <c r="I152" s="12" t="s">
        <v>0</v>
      </c>
      <c r="J152" s="27"/>
      <c r="K152" s="13" t="s">
        <v>1</v>
      </c>
      <c r="L152" s="14" t="s">
        <v>2</v>
      </c>
      <c r="M152" s="14" t="s">
        <v>1133</v>
      </c>
      <c r="N152" s="14" t="s">
        <v>697</v>
      </c>
      <c r="O152" s="14" t="s">
        <v>698</v>
      </c>
      <c r="P152" s="113"/>
      <c r="Q152" s="113"/>
      <c r="S152" s="113"/>
      <c r="T152" s="114"/>
    </row>
    <row r="153" spans="1:20">
      <c r="A153" s="56" t="s">
        <v>224</v>
      </c>
      <c r="B153" s="25"/>
      <c r="C153" s="50"/>
      <c r="D153" s="41"/>
      <c r="E153" s="31"/>
      <c r="F153" s="25"/>
      <c r="G153" s="43"/>
      <c r="I153" s="42" t="s">
        <v>7</v>
      </c>
      <c r="J153" s="21" t="s">
        <v>283</v>
      </c>
      <c r="K153" s="22" t="s">
        <v>10</v>
      </c>
      <c r="L153" s="41">
        <v>100</v>
      </c>
      <c r="M153" s="31">
        <v>0.73</v>
      </c>
      <c r="N153" s="95"/>
      <c r="O153" s="95"/>
      <c r="P153" s="113"/>
      <c r="Q153" s="113"/>
      <c r="S153" s="113">
        <f t="shared" si="12"/>
        <v>0</v>
      </c>
      <c r="T153" s="114">
        <f t="shared" si="10"/>
        <v>0</v>
      </c>
    </row>
    <row r="154" spans="1:20">
      <c r="A154" s="42" t="s">
        <v>7</v>
      </c>
      <c r="B154" s="29" t="s">
        <v>225</v>
      </c>
      <c r="C154" s="22" t="s">
        <v>5</v>
      </c>
      <c r="D154" s="39">
        <v>100</v>
      </c>
      <c r="E154" s="31">
        <v>0.56999999999999995</v>
      </c>
      <c r="F154" s="95"/>
      <c r="G154" s="95"/>
      <c r="I154" s="42" t="s">
        <v>7</v>
      </c>
      <c r="J154" s="21" t="s">
        <v>284</v>
      </c>
      <c r="K154" s="22" t="s">
        <v>10</v>
      </c>
      <c r="L154" s="23">
        <v>100</v>
      </c>
      <c r="M154" s="24">
        <v>1.06</v>
      </c>
      <c r="N154" s="95"/>
      <c r="O154" s="95"/>
      <c r="P154" s="113">
        <f t="shared" si="13"/>
        <v>0</v>
      </c>
      <c r="Q154" s="113">
        <f t="shared" si="11"/>
        <v>0</v>
      </c>
      <c r="S154" s="113">
        <f t="shared" si="12"/>
        <v>0</v>
      </c>
      <c r="T154" s="114">
        <f t="shared" si="10"/>
        <v>0</v>
      </c>
    </row>
    <row r="155" spans="1:20">
      <c r="A155" s="42" t="s">
        <v>7</v>
      </c>
      <c r="B155" s="29" t="s">
        <v>225</v>
      </c>
      <c r="C155" s="22" t="s">
        <v>10</v>
      </c>
      <c r="D155" s="41">
        <v>100</v>
      </c>
      <c r="E155" s="31">
        <v>0.55000000000000004</v>
      </c>
      <c r="F155" s="95"/>
      <c r="G155" s="95"/>
      <c r="I155" s="42" t="s">
        <v>7</v>
      </c>
      <c r="J155" s="21" t="s">
        <v>285</v>
      </c>
      <c r="K155" s="22" t="s">
        <v>10</v>
      </c>
      <c r="L155" s="39">
        <v>100</v>
      </c>
      <c r="M155" s="31">
        <v>1.02</v>
      </c>
      <c r="N155" s="95"/>
      <c r="O155" s="95"/>
      <c r="P155" s="113">
        <f t="shared" si="13"/>
        <v>0</v>
      </c>
      <c r="Q155" s="113">
        <f t="shared" si="11"/>
        <v>0</v>
      </c>
      <c r="S155" s="113">
        <f t="shared" si="12"/>
        <v>0</v>
      </c>
      <c r="T155" s="114">
        <f t="shared" si="10"/>
        <v>0</v>
      </c>
    </row>
    <row r="156" spans="1:20">
      <c r="A156" s="42" t="s">
        <v>7</v>
      </c>
      <c r="B156" s="29" t="s">
        <v>226</v>
      </c>
      <c r="C156" s="22" t="s">
        <v>5</v>
      </c>
      <c r="D156" s="39">
        <v>100</v>
      </c>
      <c r="E156" s="31">
        <v>0.61</v>
      </c>
      <c r="F156" s="95"/>
      <c r="G156" s="95"/>
      <c r="I156" s="42" t="s">
        <v>7</v>
      </c>
      <c r="J156" s="44" t="s">
        <v>286</v>
      </c>
      <c r="K156" s="22" t="s">
        <v>10</v>
      </c>
      <c r="L156" s="23">
        <v>100</v>
      </c>
      <c r="M156" s="24">
        <v>1.1399999999999999</v>
      </c>
      <c r="N156" s="95"/>
      <c r="O156" s="95"/>
      <c r="P156" s="113">
        <f t="shared" si="13"/>
        <v>0</v>
      </c>
      <c r="Q156" s="113">
        <f t="shared" si="11"/>
        <v>0</v>
      </c>
      <c r="S156" s="113">
        <f t="shared" si="12"/>
        <v>0</v>
      </c>
      <c r="T156" s="114">
        <f t="shared" si="10"/>
        <v>0</v>
      </c>
    </row>
    <row r="157" spans="1:20">
      <c r="A157" s="42" t="s">
        <v>7</v>
      </c>
      <c r="B157" s="29" t="s">
        <v>227</v>
      </c>
      <c r="C157" s="22" t="s">
        <v>5</v>
      </c>
      <c r="D157" s="39">
        <v>100</v>
      </c>
      <c r="E157" s="31">
        <v>0.62</v>
      </c>
      <c r="F157" s="95"/>
      <c r="G157" s="95"/>
      <c r="I157" s="42" t="s">
        <v>7</v>
      </c>
      <c r="J157" s="21" t="s">
        <v>287</v>
      </c>
      <c r="K157" s="22" t="s">
        <v>10</v>
      </c>
      <c r="L157" s="39">
        <v>50</v>
      </c>
      <c r="M157" s="31">
        <v>1.33</v>
      </c>
      <c r="N157" s="95"/>
      <c r="O157" s="95"/>
      <c r="P157" s="113">
        <f t="shared" si="13"/>
        <v>0</v>
      </c>
      <c r="Q157" s="113">
        <f t="shared" si="11"/>
        <v>0</v>
      </c>
      <c r="S157" s="113">
        <f t="shared" si="12"/>
        <v>0</v>
      </c>
      <c r="T157" s="114">
        <f t="shared" si="10"/>
        <v>0</v>
      </c>
    </row>
    <row r="158" spans="1:20">
      <c r="A158" s="42" t="s">
        <v>7</v>
      </c>
      <c r="B158" s="29" t="s">
        <v>227</v>
      </c>
      <c r="C158" s="22" t="s">
        <v>10</v>
      </c>
      <c r="D158" s="41">
        <v>100</v>
      </c>
      <c r="E158" s="31">
        <v>0.56000000000000005</v>
      </c>
      <c r="F158" s="95"/>
      <c r="G158" s="95"/>
      <c r="I158" s="46" t="s">
        <v>288</v>
      </c>
      <c r="J158" s="25"/>
      <c r="K158" s="50"/>
      <c r="L158" s="41"/>
      <c r="M158" s="31"/>
      <c r="N158" s="26"/>
      <c r="O158" s="78"/>
      <c r="P158" s="113">
        <f t="shared" si="13"/>
        <v>0</v>
      </c>
      <c r="Q158" s="113">
        <f t="shared" si="11"/>
        <v>0</v>
      </c>
      <c r="S158" s="113"/>
      <c r="T158" s="114"/>
    </row>
    <row r="159" spans="1:20">
      <c r="A159" s="42" t="s">
        <v>7</v>
      </c>
      <c r="B159" s="29" t="s">
        <v>228</v>
      </c>
      <c r="C159" s="22" t="s">
        <v>5</v>
      </c>
      <c r="D159" s="41">
        <v>100</v>
      </c>
      <c r="E159" s="31">
        <v>0.71</v>
      </c>
      <c r="F159" s="95"/>
      <c r="G159" s="95"/>
      <c r="I159" s="42" t="s">
        <v>7</v>
      </c>
      <c r="J159" s="48" t="s">
        <v>289</v>
      </c>
      <c r="K159" s="22" t="s">
        <v>10</v>
      </c>
      <c r="L159" s="41">
        <v>50</v>
      </c>
      <c r="M159" s="31">
        <v>1.63</v>
      </c>
      <c r="N159" s="95"/>
      <c r="O159" s="95"/>
      <c r="P159" s="113">
        <f t="shared" si="13"/>
        <v>0</v>
      </c>
      <c r="Q159" s="113">
        <f t="shared" si="11"/>
        <v>0</v>
      </c>
      <c r="S159" s="113">
        <f t="shared" si="12"/>
        <v>0</v>
      </c>
      <c r="T159" s="114">
        <f t="shared" si="10"/>
        <v>0</v>
      </c>
    </row>
    <row r="160" spans="1:20">
      <c r="A160" s="42" t="s">
        <v>7</v>
      </c>
      <c r="B160" s="29" t="s">
        <v>228</v>
      </c>
      <c r="C160" s="22" t="s">
        <v>10</v>
      </c>
      <c r="D160" s="41">
        <v>100</v>
      </c>
      <c r="E160" s="31">
        <v>0.59</v>
      </c>
      <c r="F160" s="95"/>
      <c r="G160" s="95"/>
      <c r="I160" s="42" t="s">
        <v>7</v>
      </c>
      <c r="J160" s="29" t="s">
        <v>290</v>
      </c>
      <c r="K160" s="22" t="s">
        <v>10</v>
      </c>
      <c r="L160" s="39">
        <v>50</v>
      </c>
      <c r="M160" s="31">
        <v>1.73</v>
      </c>
      <c r="N160" s="95"/>
      <c r="O160" s="95"/>
      <c r="P160" s="113">
        <f t="shared" si="13"/>
        <v>0</v>
      </c>
      <c r="Q160" s="113">
        <f t="shared" si="11"/>
        <v>0</v>
      </c>
      <c r="S160" s="113">
        <f t="shared" si="12"/>
        <v>0</v>
      </c>
      <c r="T160" s="114">
        <f t="shared" si="10"/>
        <v>0</v>
      </c>
    </row>
    <row r="161" spans="1:20">
      <c r="A161" s="42" t="s">
        <v>7</v>
      </c>
      <c r="B161" s="21" t="s">
        <v>229</v>
      </c>
      <c r="C161" s="22" t="s">
        <v>5</v>
      </c>
      <c r="D161" s="39">
        <v>100</v>
      </c>
      <c r="E161" s="31">
        <v>0.68</v>
      </c>
      <c r="F161" s="95"/>
      <c r="G161" s="95"/>
      <c r="I161" s="42" t="s">
        <v>7</v>
      </c>
      <c r="J161" s="48" t="s">
        <v>291</v>
      </c>
      <c r="K161" s="22" t="s">
        <v>10</v>
      </c>
      <c r="L161" s="49" t="s">
        <v>89</v>
      </c>
      <c r="M161" s="18">
        <v>1.75</v>
      </c>
      <c r="N161" s="95"/>
      <c r="O161" s="95"/>
      <c r="P161" s="113">
        <f t="shared" si="13"/>
        <v>0</v>
      </c>
      <c r="Q161" s="113">
        <f t="shared" si="11"/>
        <v>0</v>
      </c>
      <c r="S161" s="113">
        <f t="shared" si="12"/>
        <v>0</v>
      </c>
      <c r="T161" s="114">
        <f t="shared" si="10"/>
        <v>0</v>
      </c>
    </row>
    <row r="162" spans="1:20">
      <c r="A162" s="42" t="s">
        <v>7</v>
      </c>
      <c r="B162" s="21" t="s">
        <v>229</v>
      </c>
      <c r="C162" s="22" t="s">
        <v>10</v>
      </c>
      <c r="D162" s="41">
        <v>100</v>
      </c>
      <c r="E162" s="31">
        <v>0.62</v>
      </c>
      <c r="F162" s="95"/>
      <c r="G162" s="95"/>
      <c r="I162" s="42" t="s">
        <v>7</v>
      </c>
      <c r="J162" s="29" t="s">
        <v>292</v>
      </c>
      <c r="K162" s="22" t="s">
        <v>10</v>
      </c>
      <c r="L162" s="39">
        <v>100</v>
      </c>
      <c r="M162" s="31">
        <v>0.92</v>
      </c>
      <c r="N162" s="95"/>
      <c r="O162" s="95"/>
      <c r="P162" s="113">
        <f t="shared" si="13"/>
        <v>0</v>
      </c>
      <c r="Q162" s="113">
        <f t="shared" si="11"/>
        <v>0</v>
      </c>
      <c r="S162" s="113">
        <f t="shared" si="12"/>
        <v>0</v>
      </c>
      <c r="T162" s="114">
        <f t="shared" si="10"/>
        <v>0</v>
      </c>
    </row>
    <row r="163" spans="1:20">
      <c r="A163" s="42" t="s">
        <v>7</v>
      </c>
      <c r="B163" s="48" t="s">
        <v>230</v>
      </c>
      <c r="C163" s="22" t="s">
        <v>10</v>
      </c>
      <c r="D163" s="34">
        <v>100</v>
      </c>
      <c r="E163" s="37">
        <v>0.73</v>
      </c>
      <c r="F163" s="95"/>
      <c r="G163" s="95"/>
      <c r="I163" s="42" t="s">
        <v>7</v>
      </c>
      <c r="J163" s="29" t="s">
        <v>293</v>
      </c>
      <c r="K163" s="22" t="s">
        <v>10</v>
      </c>
      <c r="L163" s="41">
        <v>100</v>
      </c>
      <c r="M163" s="31">
        <v>0.67</v>
      </c>
      <c r="N163" s="95"/>
      <c r="O163" s="95"/>
      <c r="P163" s="113">
        <f t="shared" si="13"/>
        <v>0</v>
      </c>
      <c r="Q163" s="113">
        <f t="shared" si="11"/>
        <v>0</v>
      </c>
      <c r="S163" s="113">
        <f t="shared" si="12"/>
        <v>0</v>
      </c>
      <c r="T163" s="114">
        <f t="shared" si="10"/>
        <v>0</v>
      </c>
    </row>
    <row r="164" spans="1:20">
      <c r="A164" s="42" t="s">
        <v>7</v>
      </c>
      <c r="B164" s="21" t="s">
        <v>231</v>
      </c>
      <c r="C164" s="22" t="s">
        <v>5</v>
      </c>
      <c r="D164" s="41">
        <v>100</v>
      </c>
      <c r="E164" s="31">
        <v>0.87</v>
      </c>
      <c r="F164" s="95"/>
      <c r="G164" s="95"/>
      <c r="I164" s="42" t="s">
        <v>7</v>
      </c>
      <c r="J164" s="29" t="s">
        <v>294</v>
      </c>
      <c r="K164" s="22" t="s">
        <v>10</v>
      </c>
      <c r="L164" s="39">
        <v>100</v>
      </c>
      <c r="M164" s="31">
        <v>0.8</v>
      </c>
      <c r="N164" s="95"/>
      <c r="O164" s="95"/>
      <c r="P164" s="113">
        <f t="shared" si="13"/>
        <v>0</v>
      </c>
      <c r="Q164" s="113">
        <f t="shared" si="11"/>
        <v>0</v>
      </c>
      <c r="S164" s="113">
        <f t="shared" si="12"/>
        <v>0</v>
      </c>
      <c r="T164" s="114">
        <f t="shared" si="10"/>
        <v>0</v>
      </c>
    </row>
    <row r="165" spans="1:20">
      <c r="A165" s="42" t="s">
        <v>7</v>
      </c>
      <c r="B165" s="21" t="s">
        <v>232</v>
      </c>
      <c r="C165" s="22" t="s">
        <v>10</v>
      </c>
      <c r="D165" s="41">
        <v>100</v>
      </c>
      <c r="E165" s="31">
        <v>0.73</v>
      </c>
      <c r="F165" s="95"/>
      <c r="G165" s="95"/>
      <c r="I165" s="42" t="s">
        <v>7</v>
      </c>
      <c r="J165" s="29" t="s">
        <v>295</v>
      </c>
      <c r="K165" s="22" t="s">
        <v>10</v>
      </c>
      <c r="L165" s="39">
        <v>100</v>
      </c>
      <c r="M165" s="31">
        <v>0.89</v>
      </c>
      <c r="N165" s="95"/>
      <c r="O165" s="95"/>
      <c r="P165" s="113">
        <f t="shared" si="13"/>
        <v>0</v>
      </c>
      <c r="Q165" s="113">
        <f t="shared" si="11"/>
        <v>0</v>
      </c>
      <c r="S165" s="113">
        <f t="shared" si="12"/>
        <v>0</v>
      </c>
      <c r="T165" s="114">
        <f t="shared" si="10"/>
        <v>0</v>
      </c>
    </row>
    <row r="166" spans="1:20">
      <c r="A166" s="42" t="s">
        <v>7</v>
      </c>
      <c r="B166" s="48" t="s">
        <v>233</v>
      </c>
      <c r="C166" s="22" t="s">
        <v>10</v>
      </c>
      <c r="D166" s="34">
        <v>100</v>
      </c>
      <c r="E166" s="37">
        <v>1.17</v>
      </c>
      <c r="F166" s="95"/>
      <c r="G166" s="95"/>
      <c r="I166" s="42" t="s">
        <v>7</v>
      </c>
      <c r="J166" s="29" t="s">
        <v>296</v>
      </c>
      <c r="K166" s="22" t="s">
        <v>10</v>
      </c>
      <c r="L166" s="39">
        <v>50</v>
      </c>
      <c r="M166" s="31">
        <v>1.37</v>
      </c>
      <c r="N166" s="95"/>
      <c r="O166" s="95"/>
      <c r="P166" s="113">
        <f t="shared" si="13"/>
        <v>0</v>
      </c>
      <c r="Q166" s="113">
        <f t="shared" si="11"/>
        <v>0</v>
      </c>
      <c r="S166" s="113">
        <f t="shared" si="12"/>
        <v>0</v>
      </c>
      <c r="T166" s="114">
        <f t="shared" si="10"/>
        <v>0</v>
      </c>
    </row>
    <row r="167" spans="1:20">
      <c r="A167" s="42" t="s">
        <v>7</v>
      </c>
      <c r="B167" s="21" t="s">
        <v>234</v>
      </c>
      <c r="C167" s="22" t="s">
        <v>5</v>
      </c>
      <c r="D167" s="39">
        <v>100</v>
      </c>
      <c r="E167" s="31">
        <v>0.77</v>
      </c>
      <c r="F167" s="95"/>
      <c r="G167" s="95"/>
      <c r="I167" s="42" t="s">
        <v>7</v>
      </c>
      <c r="J167" s="29" t="s">
        <v>297</v>
      </c>
      <c r="K167" s="22" t="s">
        <v>10</v>
      </c>
      <c r="L167" s="39">
        <v>100</v>
      </c>
      <c r="M167" s="31">
        <v>0.78</v>
      </c>
      <c r="N167" s="95"/>
      <c r="O167" s="95"/>
      <c r="P167" s="113">
        <f t="shared" si="13"/>
        <v>0</v>
      </c>
      <c r="Q167" s="113">
        <f t="shared" si="11"/>
        <v>0</v>
      </c>
      <c r="S167" s="113">
        <f t="shared" si="12"/>
        <v>0</v>
      </c>
      <c r="T167" s="114">
        <f t="shared" si="10"/>
        <v>0</v>
      </c>
    </row>
    <row r="168" spans="1:20">
      <c r="A168" s="42" t="s">
        <v>7</v>
      </c>
      <c r="B168" s="21" t="s">
        <v>234</v>
      </c>
      <c r="C168" s="22" t="s">
        <v>10</v>
      </c>
      <c r="D168" s="39">
        <v>100</v>
      </c>
      <c r="E168" s="31">
        <v>0.59</v>
      </c>
      <c r="F168" s="95"/>
      <c r="G168" s="95"/>
      <c r="I168" s="42" t="s">
        <v>7</v>
      </c>
      <c r="J168" s="29" t="s">
        <v>298</v>
      </c>
      <c r="K168" s="22" t="s">
        <v>10</v>
      </c>
      <c r="L168" s="39">
        <v>100</v>
      </c>
      <c r="M168" s="31">
        <v>0.77</v>
      </c>
      <c r="N168" s="95"/>
      <c r="O168" s="95"/>
      <c r="P168" s="113">
        <f t="shared" si="13"/>
        <v>0</v>
      </c>
      <c r="Q168" s="113">
        <f t="shared" si="11"/>
        <v>0</v>
      </c>
      <c r="S168" s="113">
        <f t="shared" si="12"/>
        <v>0</v>
      </c>
      <c r="T168" s="114">
        <f t="shared" si="10"/>
        <v>0</v>
      </c>
    </row>
    <row r="169" spans="1:20">
      <c r="A169" s="42" t="s">
        <v>7</v>
      </c>
      <c r="B169" s="21" t="s">
        <v>235</v>
      </c>
      <c r="C169" s="22" t="s">
        <v>5</v>
      </c>
      <c r="D169" s="39">
        <v>100</v>
      </c>
      <c r="E169" s="31">
        <v>0.45</v>
      </c>
      <c r="F169" s="95"/>
      <c r="G169" s="95"/>
      <c r="I169" s="42" t="s">
        <v>7</v>
      </c>
      <c r="J169" s="29" t="s">
        <v>299</v>
      </c>
      <c r="K169" s="22" t="s">
        <v>10</v>
      </c>
      <c r="L169" s="39">
        <v>50</v>
      </c>
      <c r="M169" s="31">
        <v>1.1499999999999999</v>
      </c>
      <c r="N169" s="95"/>
      <c r="O169" s="95"/>
      <c r="P169" s="113">
        <f t="shared" si="13"/>
        <v>0</v>
      </c>
      <c r="Q169" s="113">
        <f t="shared" si="11"/>
        <v>0</v>
      </c>
      <c r="S169" s="113">
        <f t="shared" si="12"/>
        <v>0</v>
      </c>
      <c r="T169" s="114">
        <f t="shared" si="10"/>
        <v>0</v>
      </c>
    </row>
    <row r="170" spans="1:20">
      <c r="A170" s="42" t="s">
        <v>7</v>
      </c>
      <c r="B170" s="21" t="s">
        <v>235</v>
      </c>
      <c r="C170" s="22" t="s">
        <v>10</v>
      </c>
      <c r="D170" s="41">
        <v>100</v>
      </c>
      <c r="E170" s="31">
        <v>0.42</v>
      </c>
      <c r="F170" s="95"/>
      <c r="G170" s="95"/>
      <c r="I170" s="42" t="s">
        <v>7</v>
      </c>
      <c r="J170" s="29" t="s">
        <v>300</v>
      </c>
      <c r="K170" s="22" t="s">
        <v>10</v>
      </c>
      <c r="L170" s="39">
        <v>100</v>
      </c>
      <c r="M170" s="31">
        <v>0.89</v>
      </c>
      <c r="N170" s="95"/>
      <c r="O170" s="95"/>
      <c r="P170" s="113">
        <f t="shared" si="13"/>
        <v>0</v>
      </c>
      <c r="Q170" s="113">
        <f t="shared" si="11"/>
        <v>0</v>
      </c>
      <c r="S170" s="113">
        <f t="shared" si="12"/>
        <v>0</v>
      </c>
      <c r="T170" s="114">
        <f t="shared" si="10"/>
        <v>0</v>
      </c>
    </row>
    <row r="171" spans="1:20">
      <c r="A171" s="46" t="s">
        <v>236</v>
      </c>
      <c r="B171" s="25"/>
      <c r="C171" s="50"/>
      <c r="D171" s="39"/>
      <c r="E171" s="31"/>
      <c r="F171" s="95"/>
      <c r="G171" s="95"/>
      <c r="I171" s="42" t="s">
        <v>7</v>
      </c>
      <c r="J171" s="48" t="s">
        <v>301</v>
      </c>
      <c r="K171" s="22" t="s">
        <v>10</v>
      </c>
      <c r="L171" s="34">
        <v>100</v>
      </c>
      <c r="M171" s="37">
        <v>0.99</v>
      </c>
      <c r="N171" s="95"/>
      <c r="O171" s="95"/>
      <c r="P171" s="113"/>
      <c r="Q171" s="113"/>
      <c r="S171" s="113">
        <f t="shared" si="12"/>
        <v>0</v>
      </c>
      <c r="T171" s="114">
        <f t="shared" ref="T171:T228" si="14">O171*(M171+0.01)*(L171/2)</f>
        <v>0</v>
      </c>
    </row>
    <row r="172" spans="1:20">
      <c r="A172" s="42" t="s">
        <v>7</v>
      </c>
      <c r="B172" s="21" t="s">
        <v>237</v>
      </c>
      <c r="C172" s="22" t="s">
        <v>5</v>
      </c>
      <c r="D172" s="39">
        <v>100</v>
      </c>
      <c r="E172" s="31">
        <v>0.71</v>
      </c>
      <c r="F172" s="95"/>
      <c r="G172" s="95"/>
      <c r="I172" s="42" t="s">
        <v>7</v>
      </c>
      <c r="J172" s="29" t="s">
        <v>302</v>
      </c>
      <c r="K172" s="22" t="s">
        <v>10</v>
      </c>
      <c r="L172" s="41">
        <v>100</v>
      </c>
      <c r="M172" s="31">
        <v>0.63</v>
      </c>
      <c r="N172" s="95"/>
      <c r="O172" s="95"/>
      <c r="P172" s="113">
        <f t="shared" ref="P172:P183" si="15">D172*E172*F170</f>
        <v>0</v>
      </c>
      <c r="Q172" s="113">
        <f t="shared" ref="Q172:Q183" si="16">G170*(E172+0.01)*(D172/2)</f>
        <v>0</v>
      </c>
      <c r="S172" s="113">
        <f t="shared" ref="S172:S228" si="17">N172*M172*L172</f>
        <v>0</v>
      </c>
      <c r="T172" s="114">
        <f t="shared" si="14"/>
        <v>0</v>
      </c>
    </row>
    <row r="173" spans="1:20">
      <c r="A173" s="42" t="s">
        <v>7</v>
      </c>
      <c r="B173" s="21" t="s">
        <v>237</v>
      </c>
      <c r="C173" s="22" t="s">
        <v>10</v>
      </c>
      <c r="D173" s="39">
        <v>100</v>
      </c>
      <c r="E173" s="31">
        <v>0.66</v>
      </c>
      <c r="F173" s="95"/>
      <c r="G173" s="95"/>
      <c r="I173" s="42" t="s">
        <v>7</v>
      </c>
      <c r="J173" s="29" t="s">
        <v>303</v>
      </c>
      <c r="K173" s="22" t="s">
        <v>5</v>
      </c>
      <c r="L173" s="39">
        <v>100</v>
      </c>
      <c r="M173" s="31">
        <v>0.8</v>
      </c>
      <c r="N173" s="95"/>
      <c r="O173" s="95"/>
      <c r="P173" s="113">
        <f t="shared" si="15"/>
        <v>0</v>
      </c>
      <c r="Q173" s="113">
        <f t="shared" si="16"/>
        <v>0</v>
      </c>
      <c r="S173" s="113">
        <f t="shared" si="17"/>
        <v>0</v>
      </c>
      <c r="T173" s="114">
        <f t="shared" si="14"/>
        <v>0</v>
      </c>
    </row>
    <row r="174" spans="1:20">
      <c r="A174" s="42" t="s">
        <v>7</v>
      </c>
      <c r="B174" s="29" t="s">
        <v>238</v>
      </c>
      <c r="C174" s="22" t="s">
        <v>5</v>
      </c>
      <c r="D174" s="41">
        <v>100</v>
      </c>
      <c r="E174" s="31">
        <v>1.02</v>
      </c>
      <c r="F174" s="95"/>
      <c r="G174" s="95"/>
      <c r="I174" s="42" t="s">
        <v>7</v>
      </c>
      <c r="J174" s="29" t="s">
        <v>304</v>
      </c>
      <c r="K174" s="22" t="s">
        <v>10</v>
      </c>
      <c r="L174" s="39">
        <v>100</v>
      </c>
      <c r="M174" s="31">
        <v>0.99</v>
      </c>
      <c r="N174" s="95"/>
      <c r="O174" s="95"/>
      <c r="P174" s="113">
        <f t="shared" si="15"/>
        <v>0</v>
      </c>
      <c r="Q174" s="113">
        <f t="shared" si="16"/>
        <v>0</v>
      </c>
      <c r="S174" s="113">
        <f t="shared" si="17"/>
        <v>0</v>
      </c>
      <c r="T174" s="114">
        <f t="shared" si="14"/>
        <v>0</v>
      </c>
    </row>
    <row r="175" spans="1:20">
      <c r="A175" s="42" t="s">
        <v>7</v>
      </c>
      <c r="B175" s="29" t="s">
        <v>238</v>
      </c>
      <c r="C175" s="22" t="s">
        <v>10</v>
      </c>
      <c r="D175" s="39">
        <v>100</v>
      </c>
      <c r="E175" s="31">
        <v>0.8</v>
      </c>
      <c r="F175" s="95"/>
      <c r="G175" s="95"/>
      <c r="I175" s="42" t="s">
        <v>7</v>
      </c>
      <c r="J175" s="29" t="s">
        <v>305</v>
      </c>
      <c r="K175" s="22" t="s">
        <v>10</v>
      </c>
      <c r="L175" s="39">
        <v>50</v>
      </c>
      <c r="M175" s="31">
        <v>1.48</v>
      </c>
      <c r="N175" s="95"/>
      <c r="O175" s="95"/>
      <c r="P175" s="113">
        <f t="shared" si="15"/>
        <v>0</v>
      </c>
      <c r="Q175" s="113">
        <f t="shared" si="16"/>
        <v>0</v>
      </c>
      <c r="S175" s="113">
        <f t="shared" si="17"/>
        <v>0</v>
      </c>
      <c r="T175" s="114">
        <f t="shared" si="14"/>
        <v>0</v>
      </c>
    </row>
    <row r="176" spans="1:20">
      <c r="A176" s="42" t="s">
        <v>7</v>
      </c>
      <c r="B176" s="21" t="s">
        <v>239</v>
      </c>
      <c r="C176" s="22" t="s">
        <v>5</v>
      </c>
      <c r="D176" s="41">
        <v>100</v>
      </c>
      <c r="E176" s="31">
        <v>0.75</v>
      </c>
      <c r="F176" s="95"/>
      <c r="G176" s="95"/>
      <c r="I176" s="42" t="s">
        <v>7</v>
      </c>
      <c r="J176" s="21" t="s">
        <v>306</v>
      </c>
      <c r="K176" s="22" t="s">
        <v>5</v>
      </c>
      <c r="L176" s="41">
        <v>100</v>
      </c>
      <c r="M176" s="31">
        <v>0.94</v>
      </c>
      <c r="N176" s="95"/>
      <c r="O176" s="95"/>
      <c r="P176" s="113">
        <f t="shared" si="15"/>
        <v>0</v>
      </c>
      <c r="Q176" s="113">
        <f t="shared" si="16"/>
        <v>0</v>
      </c>
      <c r="S176" s="113">
        <f t="shared" si="17"/>
        <v>0</v>
      </c>
      <c r="T176" s="114">
        <f t="shared" si="14"/>
        <v>0</v>
      </c>
    </row>
    <row r="177" spans="1:20">
      <c r="A177" s="42" t="s">
        <v>7</v>
      </c>
      <c r="B177" s="21" t="s">
        <v>240</v>
      </c>
      <c r="C177" s="22" t="s">
        <v>5</v>
      </c>
      <c r="D177" s="39">
        <v>50</v>
      </c>
      <c r="E177" s="31">
        <v>0.64</v>
      </c>
      <c r="F177" s="95"/>
      <c r="G177" s="95"/>
      <c r="I177" s="42" t="s">
        <v>7</v>
      </c>
      <c r="J177" s="21" t="s">
        <v>306</v>
      </c>
      <c r="K177" s="22" t="s">
        <v>10</v>
      </c>
      <c r="L177" s="39">
        <v>100</v>
      </c>
      <c r="M177" s="31">
        <v>0.74</v>
      </c>
      <c r="N177" s="95"/>
      <c r="O177" s="95"/>
      <c r="P177" s="113">
        <f t="shared" si="15"/>
        <v>0</v>
      </c>
      <c r="Q177" s="113">
        <f t="shared" si="16"/>
        <v>0</v>
      </c>
      <c r="S177" s="113">
        <f t="shared" si="17"/>
        <v>0</v>
      </c>
      <c r="T177" s="114">
        <f t="shared" si="14"/>
        <v>0</v>
      </c>
    </row>
    <row r="178" spans="1:20">
      <c r="A178" s="42" t="s">
        <v>7</v>
      </c>
      <c r="B178" s="21" t="s">
        <v>240</v>
      </c>
      <c r="C178" s="22" t="s">
        <v>10</v>
      </c>
      <c r="D178" s="41">
        <v>100</v>
      </c>
      <c r="E178" s="31">
        <v>0.55000000000000004</v>
      </c>
      <c r="F178" s="95"/>
      <c r="G178" s="95"/>
      <c r="I178" s="42" t="s">
        <v>7</v>
      </c>
      <c r="J178" s="21" t="s">
        <v>307</v>
      </c>
      <c r="K178" s="22" t="s">
        <v>10</v>
      </c>
      <c r="L178" s="39">
        <v>100</v>
      </c>
      <c r="M178" s="31">
        <v>1.1200000000000001</v>
      </c>
      <c r="N178" s="95"/>
      <c r="O178" s="95"/>
      <c r="P178" s="113">
        <f t="shared" si="15"/>
        <v>0</v>
      </c>
      <c r="Q178" s="113">
        <f t="shared" si="16"/>
        <v>0</v>
      </c>
      <c r="S178" s="113">
        <f t="shared" si="17"/>
        <v>0</v>
      </c>
      <c r="T178" s="114">
        <f t="shared" si="14"/>
        <v>0</v>
      </c>
    </row>
    <row r="179" spans="1:20">
      <c r="A179" s="42" t="s">
        <v>7</v>
      </c>
      <c r="B179" s="21" t="s">
        <v>241</v>
      </c>
      <c r="C179" s="22" t="s">
        <v>5</v>
      </c>
      <c r="D179" s="39">
        <v>100</v>
      </c>
      <c r="E179" s="31">
        <v>0.85</v>
      </c>
      <c r="F179" s="95"/>
      <c r="G179" s="95"/>
      <c r="I179" s="42" t="s">
        <v>7</v>
      </c>
      <c r="J179" s="48" t="s">
        <v>308</v>
      </c>
      <c r="K179" s="22" t="s">
        <v>10</v>
      </c>
      <c r="L179" s="34">
        <v>50</v>
      </c>
      <c r="M179" s="37">
        <v>1.44</v>
      </c>
      <c r="N179" s="95"/>
      <c r="O179" s="95"/>
      <c r="P179" s="113">
        <f t="shared" si="15"/>
        <v>0</v>
      </c>
      <c r="Q179" s="113">
        <f t="shared" si="16"/>
        <v>0</v>
      </c>
      <c r="S179" s="113">
        <f t="shared" si="17"/>
        <v>0</v>
      </c>
      <c r="T179" s="114">
        <f t="shared" si="14"/>
        <v>0</v>
      </c>
    </row>
    <row r="180" spans="1:20">
      <c r="A180" s="42" t="s">
        <v>7</v>
      </c>
      <c r="B180" s="21" t="s">
        <v>241</v>
      </c>
      <c r="C180" s="22" t="s">
        <v>10</v>
      </c>
      <c r="D180" s="41">
        <v>100</v>
      </c>
      <c r="E180" s="31">
        <v>0.77</v>
      </c>
      <c r="F180" s="95"/>
      <c r="G180" s="95"/>
      <c r="I180" s="42" t="s">
        <v>7</v>
      </c>
      <c r="J180" s="21" t="s">
        <v>309</v>
      </c>
      <c r="K180" s="22" t="s">
        <v>5</v>
      </c>
      <c r="L180" s="41">
        <v>100</v>
      </c>
      <c r="M180" s="31">
        <v>1</v>
      </c>
      <c r="N180" s="95"/>
      <c r="O180" s="95"/>
      <c r="P180" s="113">
        <f t="shared" si="15"/>
        <v>0</v>
      </c>
      <c r="Q180" s="113">
        <f t="shared" si="16"/>
        <v>0</v>
      </c>
      <c r="S180" s="113">
        <f t="shared" si="17"/>
        <v>0</v>
      </c>
      <c r="T180" s="114">
        <f t="shared" si="14"/>
        <v>0</v>
      </c>
    </row>
    <row r="181" spans="1:20">
      <c r="A181" s="42" t="s">
        <v>7</v>
      </c>
      <c r="B181" s="48" t="s">
        <v>242</v>
      </c>
      <c r="C181" s="22" t="s">
        <v>10</v>
      </c>
      <c r="D181" s="49">
        <v>100</v>
      </c>
      <c r="E181" s="18">
        <v>0.89</v>
      </c>
      <c r="F181" s="95"/>
      <c r="G181" s="95"/>
      <c r="I181" s="42" t="s">
        <v>7</v>
      </c>
      <c r="J181" s="21" t="s">
        <v>309</v>
      </c>
      <c r="K181" s="22" t="s">
        <v>10</v>
      </c>
      <c r="L181" s="39">
        <v>100</v>
      </c>
      <c r="M181" s="31">
        <v>0.76</v>
      </c>
      <c r="N181" s="95"/>
      <c r="O181" s="95"/>
      <c r="P181" s="113">
        <f t="shared" si="15"/>
        <v>0</v>
      </c>
      <c r="Q181" s="113">
        <f t="shared" si="16"/>
        <v>0</v>
      </c>
      <c r="S181" s="113">
        <f t="shared" si="17"/>
        <v>0</v>
      </c>
      <c r="T181" s="114">
        <f t="shared" si="14"/>
        <v>0</v>
      </c>
    </row>
    <row r="182" spans="1:20">
      <c r="A182" s="42" t="s">
        <v>7</v>
      </c>
      <c r="B182" s="21" t="s">
        <v>243</v>
      </c>
      <c r="C182" s="22" t="s">
        <v>5</v>
      </c>
      <c r="D182" s="41">
        <v>100</v>
      </c>
      <c r="E182" s="31">
        <v>0.9</v>
      </c>
      <c r="F182" s="25"/>
      <c r="G182" s="32"/>
      <c r="I182" s="42" t="s">
        <v>7</v>
      </c>
      <c r="J182" s="21" t="s">
        <v>310</v>
      </c>
      <c r="K182" s="22" t="s">
        <v>10</v>
      </c>
      <c r="L182" s="39">
        <v>50</v>
      </c>
      <c r="M182" s="31">
        <v>1.63</v>
      </c>
      <c r="N182" s="95"/>
      <c r="O182" s="95"/>
      <c r="P182" s="113">
        <f t="shared" si="15"/>
        <v>0</v>
      </c>
      <c r="Q182" s="113">
        <f t="shared" si="16"/>
        <v>0</v>
      </c>
      <c r="S182" s="113">
        <f t="shared" si="17"/>
        <v>0</v>
      </c>
      <c r="T182" s="114">
        <f t="shared" si="14"/>
        <v>0</v>
      </c>
    </row>
    <row r="183" spans="1:20">
      <c r="A183" s="42" t="s">
        <v>7</v>
      </c>
      <c r="B183" s="21" t="s">
        <v>243</v>
      </c>
      <c r="C183" s="22" t="s">
        <v>10</v>
      </c>
      <c r="D183" s="41">
        <v>100</v>
      </c>
      <c r="E183" s="31">
        <v>0.78</v>
      </c>
      <c r="F183" s="95"/>
      <c r="G183" s="95"/>
      <c r="I183" s="42" t="s">
        <v>7</v>
      </c>
      <c r="J183" s="21" t="s">
        <v>311</v>
      </c>
      <c r="K183" s="22" t="s">
        <v>10</v>
      </c>
      <c r="L183" s="39">
        <v>50</v>
      </c>
      <c r="M183" s="31">
        <v>1.33</v>
      </c>
      <c r="N183" s="95"/>
      <c r="O183" s="95"/>
      <c r="P183" s="113">
        <f t="shared" si="15"/>
        <v>0</v>
      </c>
      <c r="Q183" s="113">
        <f t="shared" si="16"/>
        <v>0</v>
      </c>
      <c r="S183" s="113">
        <f t="shared" si="17"/>
        <v>0</v>
      </c>
      <c r="T183" s="114">
        <f t="shared" si="14"/>
        <v>0</v>
      </c>
    </row>
    <row r="184" spans="1:20">
      <c r="A184" s="46" t="s">
        <v>244</v>
      </c>
      <c r="B184" s="25"/>
      <c r="C184" s="50"/>
      <c r="D184" s="41"/>
      <c r="E184" s="31"/>
      <c r="F184" s="25"/>
      <c r="G184" s="32"/>
      <c r="I184" s="42" t="s">
        <v>7</v>
      </c>
      <c r="J184" s="48" t="s">
        <v>312</v>
      </c>
      <c r="K184" s="22" t="s">
        <v>10</v>
      </c>
      <c r="L184" s="34">
        <v>100</v>
      </c>
      <c r="M184" s="37">
        <v>1.05</v>
      </c>
      <c r="N184" s="95"/>
      <c r="O184" s="95"/>
      <c r="P184" s="113"/>
      <c r="Q184" s="113"/>
      <c r="S184" s="113">
        <f t="shared" si="17"/>
        <v>0</v>
      </c>
      <c r="T184" s="114">
        <f t="shared" si="14"/>
        <v>0</v>
      </c>
    </row>
    <row r="185" spans="1:20">
      <c r="A185" s="42" t="s">
        <v>7</v>
      </c>
      <c r="B185" s="48" t="s">
        <v>245</v>
      </c>
      <c r="C185" s="22" t="s">
        <v>10</v>
      </c>
      <c r="D185" s="49" t="s">
        <v>94</v>
      </c>
      <c r="E185" s="18">
        <v>0.89</v>
      </c>
      <c r="F185" s="95"/>
      <c r="G185" s="95"/>
      <c r="I185" s="42" t="s">
        <v>7</v>
      </c>
      <c r="J185" s="48" t="s">
        <v>313</v>
      </c>
      <c r="K185" s="22" t="s">
        <v>10</v>
      </c>
      <c r="L185" s="49" t="s">
        <v>89</v>
      </c>
      <c r="M185" s="18">
        <v>1.99</v>
      </c>
      <c r="N185" s="95"/>
      <c r="O185" s="95"/>
      <c r="P185" s="113">
        <f>D185*E185*F183</f>
        <v>0</v>
      </c>
      <c r="Q185" s="113">
        <f>G183*(E185+0.01)*(D185/2)</f>
        <v>0</v>
      </c>
      <c r="S185" s="113">
        <f t="shared" si="17"/>
        <v>0</v>
      </c>
      <c r="T185" s="114">
        <f t="shared" si="14"/>
        <v>0</v>
      </c>
    </row>
    <row r="186" spans="1:20">
      <c r="A186" s="56" t="s">
        <v>246</v>
      </c>
      <c r="B186" s="25"/>
      <c r="C186" s="50"/>
      <c r="D186" s="41"/>
      <c r="E186" s="31"/>
      <c r="F186" s="95"/>
      <c r="G186" s="95"/>
      <c r="I186" s="42" t="s">
        <v>7</v>
      </c>
      <c r="J186" s="21" t="s">
        <v>314</v>
      </c>
      <c r="K186" s="22" t="s">
        <v>10</v>
      </c>
      <c r="L186" s="39">
        <v>50</v>
      </c>
      <c r="M186" s="31">
        <v>1.22</v>
      </c>
      <c r="N186" s="95"/>
      <c r="O186" s="95"/>
      <c r="P186" s="113"/>
      <c r="Q186" s="113"/>
      <c r="S186" s="113">
        <f t="shared" si="17"/>
        <v>0</v>
      </c>
      <c r="T186" s="114">
        <f t="shared" si="14"/>
        <v>0</v>
      </c>
    </row>
    <row r="187" spans="1:20">
      <c r="A187" s="42" t="s">
        <v>7</v>
      </c>
      <c r="B187" s="29" t="s">
        <v>247</v>
      </c>
      <c r="C187" s="22" t="s">
        <v>10</v>
      </c>
      <c r="D187" s="41">
        <v>50</v>
      </c>
      <c r="E187" s="31">
        <v>0.87</v>
      </c>
      <c r="F187" s="95"/>
      <c r="G187" s="95"/>
      <c r="I187" s="42" t="s">
        <v>7</v>
      </c>
      <c r="J187" s="48" t="s">
        <v>315</v>
      </c>
      <c r="K187" s="22" t="s">
        <v>10</v>
      </c>
      <c r="L187" s="41">
        <v>50</v>
      </c>
      <c r="M187" s="31">
        <v>1.73</v>
      </c>
      <c r="N187" s="95"/>
      <c r="O187" s="95"/>
      <c r="P187" s="113">
        <f t="shared" ref="P187:P197" si="18">D187*E187*F185</f>
        <v>0</v>
      </c>
      <c r="Q187" s="113">
        <f t="shared" ref="Q187:Q197" si="19">G185*(E187+0.01)*(D187/2)</f>
        <v>0</v>
      </c>
      <c r="S187" s="113">
        <f t="shared" si="17"/>
        <v>0</v>
      </c>
      <c r="T187" s="114">
        <f t="shared" si="14"/>
        <v>0</v>
      </c>
    </row>
    <row r="188" spans="1:20">
      <c r="A188" s="42" t="s">
        <v>7</v>
      </c>
      <c r="B188" s="29" t="s">
        <v>248</v>
      </c>
      <c r="C188" s="22" t="s">
        <v>10</v>
      </c>
      <c r="D188" s="39">
        <v>100</v>
      </c>
      <c r="E188" s="31">
        <v>1.05</v>
      </c>
      <c r="F188" s="95"/>
      <c r="G188" s="95"/>
      <c r="I188" s="42" t="s">
        <v>7</v>
      </c>
      <c r="J188" s="51" t="s">
        <v>1162</v>
      </c>
      <c r="K188" s="22" t="s">
        <v>10</v>
      </c>
      <c r="L188" s="17">
        <v>100</v>
      </c>
      <c r="M188" s="18">
        <v>0.96</v>
      </c>
      <c r="N188" s="95"/>
      <c r="O188" s="95"/>
      <c r="P188" s="113">
        <f t="shared" si="18"/>
        <v>0</v>
      </c>
      <c r="Q188" s="113">
        <f t="shared" si="19"/>
        <v>0</v>
      </c>
      <c r="S188" s="113">
        <f t="shared" si="17"/>
        <v>0</v>
      </c>
      <c r="T188" s="114">
        <f t="shared" si="14"/>
        <v>0</v>
      </c>
    </row>
    <row r="189" spans="1:20">
      <c r="A189" s="42" t="s">
        <v>7</v>
      </c>
      <c r="B189" s="29" t="s">
        <v>249</v>
      </c>
      <c r="C189" s="22" t="s">
        <v>10</v>
      </c>
      <c r="D189" s="39">
        <v>100</v>
      </c>
      <c r="E189" s="31">
        <v>0.82</v>
      </c>
      <c r="F189" s="95"/>
      <c r="G189" s="95"/>
      <c r="I189" s="42" t="s">
        <v>7</v>
      </c>
      <c r="J189" s="51" t="s">
        <v>316</v>
      </c>
      <c r="K189" s="22" t="s">
        <v>10</v>
      </c>
      <c r="L189" s="17">
        <v>50</v>
      </c>
      <c r="M189" s="20">
        <v>1.93</v>
      </c>
      <c r="N189" s="95"/>
      <c r="O189" s="95"/>
      <c r="P189" s="113">
        <f t="shared" si="18"/>
        <v>0</v>
      </c>
      <c r="Q189" s="113">
        <f t="shared" si="19"/>
        <v>0</v>
      </c>
      <c r="S189" s="113">
        <f t="shared" si="17"/>
        <v>0</v>
      </c>
      <c r="T189" s="114">
        <f t="shared" si="14"/>
        <v>0</v>
      </c>
    </row>
    <row r="190" spans="1:20">
      <c r="A190" s="42" t="s">
        <v>7</v>
      </c>
      <c r="B190" s="44" t="s">
        <v>250</v>
      </c>
      <c r="C190" s="52" t="s">
        <v>5</v>
      </c>
      <c r="D190" s="54">
        <v>100</v>
      </c>
      <c r="E190" s="20">
        <v>0.99</v>
      </c>
      <c r="F190" s="95"/>
      <c r="G190" s="95"/>
      <c r="I190" s="42" t="s">
        <v>7</v>
      </c>
      <c r="J190" s="21" t="s">
        <v>317</v>
      </c>
      <c r="K190" s="22" t="s">
        <v>10</v>
      </c>
      <c r="L190" s="39">
        <v>50</v>
      </c>
      <c r="M190" s="31">
        <v>1.48</v>
      </c>
      <c r="N190" s="95"/>
      <c r="O190" s="95"/>
      <c r="P190" s="113">
        <f t="shared" si="18"/>
        <v>0</v>
      </c>
      <c r="Q190" s="113">
        <f t="shared" si="19"/>
        <v>0</v>
      </c>
      <c r="S190" s="113">
        <f t="shared" si="17"/>
        <v>0</v>
      </c>
      <c r="T190" s="114">
        <f t="shared" si="14"/>
        <v>0</v>
      </c>
    </row>
    <row r="191" spans="1:20">
      <c r="A191" s="42" t="s">
        <v>7</v>
      </c>
      <c r="B191" s="48" t="s">
        <v>251</v>
      </c>
      <c r="C191" s="22" t="s">
        <v>10</v>
      </c>
      <c r="D191" s="41">
        <v>50</v>
      </c>
      <c r="E191" s="31">
        <v>1.1599999999999999</v>
      </c>
      <c r="F191" s="95"/>
      <c r="G191" s="95"/>
      <c r="I191" s="42" t="s">
        <v>7</v>
      </c>
      <c r="J191" s="48" t="s">
        <v>318</v>
      </c>
      <c r="K191" s="22" t="s">
        <v>10</v>
      </c>
      <c r="L191" s="34">
        <v>100</v>
      </c>
      <c r="M191" s="37">
        <v>1.37</v>
      </c>
      <c r="N191" s="95"/>
      <c r="O191" s="95"/>
      <c r="P191" s="113">
        <f t="shared" si="18"/>
        <v>0</v>
      </c>
      <c r="Q191" s="113">
        <f t="shared" si="19"/>
        <v>0</v>
      </c>
      <c r="S191" s="113">
        <f t="shared" si="17"/>
        <v>0</v>
      </c>
      <c r="T191" s="114">
        <f t="shared" si="14"/>
        <v>0</v>
      </c>
    </row>
    <row r="192" spans="1:20">
      <c r="A192" s="42" t="s">
        <v>7</v>
      </c>
      <c r="B192" s="29" t="s">
        <v>252</v>
      </c>
      <c r="C192" s="22" t="s">
        <v>10</v>
      </c>
      <c r="D192" s="39">
        <v>100</v>
      </c>
      <c r="E192" s="31">
        <v>0.93</v>
      </c>
      <c r="F192" s="95"/>
      <c r="G192" s="95"/>
      <c r="I192" s="42" t="s">
        <v>7</v>
      </c>
      <c r="J192" s="48" t="s">
        <v>319</v>
      </c>
      <c r="K192" s="22" t="s">
        <v>10</v>
      </c>
      <c r="L192" s="34">
        <v>50</v>
      </c>
      <c r="M192" s="37">
        <v>1.65</v>
      </c>
      <c r="N192" s="95"/>
      <c r="O192" s="95"/>
      <c r="P192" s="113">
        <f t="shared" si="18"/>
        <v>0</v>
      </c>
      <c r="Q192" s="113">
        <f t="shared" si="19"/>
        <v>0</v>
      </c>
      <c r="S192" s="113">
        <f t="shared" si="17"/>
        <v>0</v>
      </c>
      <c r="T192" s="114">
        <f t="shared" si="14"/>
        <v>0</v>
      </c>
    </row>
    <row r="193" spans="1:20">
      <c r="A193" s="42" t="s">
        <v>7</v>
      </c>
      <c r="B193" s="29" t="s">
        <v>253</v>
      </c>
      <c r="C193" s="22" t="s">
        <v>10</v>
      </c>
      <c r="D193" s="39">
        <v>100</v>
      </c>
      <c r="E193" s="31">
        <v>0.88</v>
      </c>
      <c r="F193" s="95"/>
      <c r="G193" s="95"/>
      <c r="I193" s="42" t="s">
        <v>7</v>
      </c>
      <c r="J193" s="21" t="s">
        <v>320</v>
      </c>
      <c r="K193" s="22" t="s">
        <v>10</v>
      </c>
      <c r="L193" s="41">
        <v>50</v>
      </c>
      <c r="M193" s="31">
        <v>1.31</v>
      </c>
      <c r="N193" s="95"/>
      <c r="O193" s="95"/>
      <c r="P193" s="113">
        <f t="shared" si="18"/>
        <v>0</v>
      </c>
      <c r="Q193" s="113">
        <f t="shared" si="19"/>
        <v>0</v>
      </c>
      <c r="S193" s="113">
        <f t="shared" si="17"/>
        <v>0</v>
      </c>
      <c r="T193" s="114">
        <f t="shared" si="14"/>
        <v>0</v>
      </c>
    </row>
    <row r="194" spans="1:20">
      <c r="A194" s="42" t="s">
        <v>7</v>
      </c>
      <c r="B194" s="29" t="s">
        <v>254</v>
      </c>
      <c r="C194" s="22" t="s">
        <v>10</v>
      </c>
      <c r="D194" s="39">
        <v>100</v>
      </c>
      <c r="E194" s="31">
        <v>0.98</v>
      </c>
      <c r="F194" s="95"/>
      <c r="G194" s="95"/>
      <c r="I194" s="42" t="s">
        <v>7</v>
      </c>
      <c r="J194" s="48" t="s">
        <v>321</v>
      </c>
      <c r="K194" s="22" t="s">
        <v>10</v>
      </c>
      <c r="L194" s="49" t="s">
        <v>89</v>
      </c>
      <c r="M194" s="18">
        <v>2.02</v>
      </c>
      <c r="N194" s="95"/>
      <c r="O194" s="95"/>
      <c r="P194" s="113">
        <f t="shared" si="18"/>
        <v>0</v>
      </c>
      <c r="Q194" s="113">
        <f t="shared" si="19"/>
        <v>0</v>
      </c>
      <c r="S194" s="113">
        <f t="shared" si="17"/>
        <v>0</v>
      </c>
      <c r="T194" s="114">
        <f t="shared" si="14"/>
        <v>0</v>
      </c>
    </row>
    <row r="195" spans="1:20">
      <c r="A195" s="42" t="s">
        <v>7</v>
      </c>
      <c r="B195" s="21" t="s">
        <v>255</v>
      </c>
      <c r="C195" s="22" t="s">
        <v>5</v>
      </c>
      <c r="D195" s="41">
        <v>100</v>
      </c>
      <c r="E195" s="31">
        <v>0.86</v>
      </c>
      <c r="F195" s="95"/>
      <c r="G195" s="95"/>
      <c r="I195" s="46" t="s">
        <v>322</v>
      </c>
      <c r="J195" s="25"/>
      <c r="K195" s="50"/>
      <c r="L195" s="39"/>
      <c r="M195" s="31"/>
      <c r="N195" s="26"/>
      <c r="O195" s="78"/>
      <c r="P195" s="113">
        <f t="shared" si="18"/>
        <v>0</v>
      </c>
      <c r="Q195" s="113">
        <f t="shared" si="19"/>
        <v>0</v>
      </c>
      <c r="S195" s="113"/>
      <c r="T195" s="114"/>
    </row>
    <row r="196" spans="1:20">
      <c r="A196" s="42" t="s">
        <v>7</v>
      </c>
      <c r="B196" s="21" t="s">
        <v>255</v>
      </c>
      <c r="C196" s="22" t="s">
        <v>10</v>
      </c>
      <c r="D196" s="39">
        <v>100</v>
      </c>
      <c r="E196" s="31">
        <v>0.75</v>
      </c>
      <c r="I196" s="42" t="s">
        <v>7</v>
      </c>
      <c r="J196" s="48" t="s">
        <v>323</v>
      </c>
      <c r="K196" s="22" t="s">
        <v>10</v>
      </c>
      <c r="L196" s="41">
        <v>50</v>
      </c>
      <c r="M196" s="31">
        <v>1.49</v>
      </c>
      <c r="N196" s="95"/>
      <c r="O196" s="95"/>
      <c r="P196" s="113">
        <f t="shared" si="18"/>
        <v>0</v>
      </c>
      <c r="Q196" s="113">
        <f t="shared" si="19"/>
        <v>0</v>
      </c>
      <c r="S196" s="113">
        <f t="shared" si="17"/>
        <v>0</v>
      </c>
      <c r="T196" s="114">
        <f t="shared" si="14"/>
        <v>0</v>
      </c>
    </row>
    <row r="197" spans="1:20">
      <c r="A197" s="42" t="s">
        <v>7</v>
      </c>
      <c r="B197" s="21" t="s">
        <v>256</v>
      </c>
      <c r="C197" s="22" t="s">
        <v>5</v>
      </c>
      <c r="D197" s="39">
        <v>100</v>
      </c>
      <c r="E197" s="31">
        <v>0.95</v>
      </c>
      <c r="I197" s="42" t="s">
        <v>7</v>
      </c>
      <c r="J197" s="48" t="s">
        <v>324</v>
      </c>
      <c r="K197" s="22" t="s">
        <v>10</v>
      </c>
      <c r="L197" s="41">
        <v>100</v>
      </c>
      <c r="M197" s="31">
        <v>0.95</v>
      </c>
      <c r="N197" s="95"/>
      <c r="O197" s="95"/>
      <c r="P197" s="113">
        <f t="shared" si="18"/>
        <v>0</v>
      </c>
      <c r="Q197" s="113">
        <f t="shared" si="19"/>
        <v>0</v>
      </c>
      <c r="S197" s="113">
        <f t="shared" si="17"/>
        <v>0</v>
      </c>
      <c r="T197" s="114">
        <f t="shared" si="14"/>
        <v>0</v>
      </c>
    </row>
    <row r="198" spans="1:20">
      <c r="A198" s="42" t="s">
        <v>7</v>
      </c>
      <c r="B198" s="21" t="s">
        <v>256</v>
      </c>
      <c r="C198" s="22" t="s">
        <v>10</v>
      </c>
      <c r="D198" s="41">
        <v>100</v>
      </c>
      <c r="E198" s="31">
        <v>0.87</v>
      </c>
      <c r="F198" s="95"/>
      <c r="G198" s="95"/>
      <c r="I198" s="42" t="s">
        <v>7</v>
      </c>
      <c r="J198" s="29" t="s">
        <v>325</v>
      </c>
      <c r="K198" s="22" t="s">
        <v>5</v>
      </c>
      <c r="L198" s="41">
        <v>100</v>
      </c>
      <c r="M198" s="37">
        <v>1.37</v>
      </c>
      <c r="N198" s="95"/>
      <c r="O198" s="95"/>
      <c r="P198" s="113">
        <f t="shared" ref="P198:P236" si="20">D198*E198*F198</f>
        <v>0</v>
      </c>
      <c r="Q198" s="113">
        <f t="shared" ref="Q198:Q235" si="21">G198*(E198+0.01)*(D198/2)</f>
        <v>0</v>
      </c>
      <c r="S198" s="113">
        <f t="shared" si="17"/>
        <v>0</v>
      </c>
      <c r="T198" s="114">
        <f t="shared" si="14"/>
        <v>0</v>
      </c>
    </row>
    <row r="199" spans="1:20">
      <c r="A199" s="42" t="s">
        <v>7</v>
      </c>
      <c r="B199" s="21" t="s">
        <v>257</v>
      </c>
      <c r="C199" s="22" t="s">
        <v>10</v>
      </c>
      <c r="D199" s="41">
        <v>100</v>
      </c>
      <c r="E199" s="31">
        <v>0.59</v>
      </c>
      <c r="F199" s="95"/>
      <c r="G199" s="95"/>
      <c r="I199" s="42" t="s">
        <v>7</v>
      </c>
      <c r="J199" s="29" t="s">
        <v>325</v>
      </c>
      <c r="K199" s="22" t="s">
        <v>10</v>
      </c>
      <c r="L199" s="39">
        <v>100</v>
      </c>
      <c r="M199" s="37">
        <v>1.17</v>
      </c>
      <c r="N199" s="95"/>
      <c r="O199" s="95"/>
      <c r="P199" s="113">
        <f t="shared" si="20"/>
        <v>0</v>
      </c>
      <c r="Q199" s="113">
        <f t="shared" si="21"/>
        <v>0</v>
      </c>
      <c r="S199" s="113">
        <f t="shared" si="17"/>
        <v>0</v>
      </c>
      <c r="T199" s="114">
        <f t="shared" si="14"/>
        <v>0</v>
      </c>
    </row>
    <row r="200" spans="1:20">
      <c r="A200" s="42" t="s">
        <v>7</v>
      </c>
      <c r="B200" s="21" t="s">
        <v>258</v>
      </c>
      <c r="C200" s="22" t="s">
        <v>5</v>
      </c>
      <c r="D200" s="39">
        <v>100</v>
      </c>
      <c r="E200" s="31">
        <v>0.99</v>
      </c>
      <c r="F200" s="95"/>
      <c r="G200" s="95"/>
      <c r="I200" s="42" t="s">
        <v>7</v>
      </c>
      <c r="J200" s="29" t="s">
        <v>326</v>
      </c>
      <c r="K200" s="22" t="s">
        <v>5</v>
      </c>
      <c r="L200" s="41">
        <v>100</v>
      </c>
      <c r="M200" s="37">
        <v>1.35</v>
      </c>
      <c r="N200" s="95"/>
      <c r="O200" s="95"/>
      <c r="P200" s="113">
        <f t="shared" si="20"/>
        <v>0</v>
      </c>
      <c r="Q200" s="113">
        <f t="shared" si="21"/>
        <v>0</v>
      </c>
      <c r="S200" s="113">
        <f t="shared" si="17"/>
        <v>0</v>
      </c>
      <c r="T200" s="114">
        <f t="shared" si="14"/>
        <v>0</v>
      </c>
    </row>
    <row r="201" spans="1:20">
      <c r="A201" s="42" t="s">
        <v>7</v>
      </c>
      <c r="B201" s="21" t="s">
        <v>258</v>
      </c>
      <c r="C201" s="22" t="s">
        <v>10</v>
      </c>
      <c r="D201" s="41">
        <v>100</v>
      </c>
      <c r="E201" s="31">
        <v>0.8</v>
      </c>
      <c r="F201" s="95"/>
      <c r="G201" s="95"/>
      <c r="I201" s="42" t="s">
        <v>7</v>
      </c>
      <c r="J201" s="29" t="s">
        <v>326</v>
      </c>
      <c r="K201" s="22" t="s">
        <v>10</v>
      </c>
      <c r="L201" s="39">
        <v>100</v>
      </c>
      <c r="M201" s="37">
        <v>1.06</v>
      </c>
      <c r="N201" s="95"/>
      <c r="O201" s="95"/>
      <c r="P201" s="113">
        <f t="shared" si="20"/>
        <v>0</v>
      </c>
      <c r="Q201" s="113">
        <f t="shared" si="21"/>
        <v>0</v>
      </c>
      <c r="S201" s="113">
        <f t="shared" si="17"/>
        <v>0</v>
      </c>
      <c r="T201" s="114">
        <f t="shared" si="14"/>
        <v>0</v>
      </c>
    </row>
    <row r="202" spans="1:20">
      <c r="A202" s="42" t="s">
        <v>7</v>
      </c>
      <c r="B202" s="21" t="s">
        <v>259</v>
      </c>
      <c r="C202" s="22" t="s">
        <v>260</v>
      </c>
      <c r="D202" s="41">
        <v>100</v>
      </c>
      <c r="E202" s="31">
        <v>0.62</v>
      </c>
      <c r="F202" s="95"/>
      <c r="G202" s="95"/>
      <c r="I202" s="42" t="s">
        <v>7</v>
      </c>
      <c r="J202" s="44" t="s">
        <v>327</v>
      </c>
      <c r="K202" s="55" t="s">
        <v>10</v>
      </c>
      <c r="L202" s="54">
        <v>50</v>
      </c>
      <c r="M202" s="20">
        <v>1.96</v>
      </c>
      <c r="N202" s="95"/>
      <c r="O202" s="95"/>
      <c r="P202" s="113">
        <f t="shared" si="20"/>
        <v>0</v>
      </c>
      <c r="Q202" s="113">
        <f t="shared" si="21"/>
        <v>0</v>
      </c>
      <c r="S202" s="113">
        <f t="shared" si="17"/>
        <v>0</v>
      </c>
      <c r="T202" s="114">
        <f t="shared" si="14"/>
        <v>0</v>
      </c>
    </row>
    <row r="203" spans="1:20" ht="22.5">
      <c r="A203" s="42" t="s">
        <v>7</v>
      </c>
      <c r="B203" s="21" t="s">
        <v>261</v>
      </c>
      <c r="C203" s="22" t="s">
        <v>10</v>
      </c>
      <c r="D203" s="41">
        <v>100</v>
      </c>
      <c r="E203" s="31">
        <v>0.92</v>
      </c>
      <c r="F203" s="95"/>
      <c r="G203" s="95"/>
      <c r="I203" s="42" t="s">
        <v>7</v>
      </c>
      <c r="J203" s="48" t="s">
        <v>328</v>
      </c>
      <c r="K203" s="22" t="s">
        <v>5</v>
      </c>
      <c r="L203" s="34">
        <v>50</v>
      </c>
      <c r="M203" s="37">
        <v>2.99</v>
      </c>
      <c r="N203" s="95"/>
      <c r="O203" s="95"/>
      <c r="P203" s="113">
        <f t="shared" si="20"/>
        <v>0</v>
      </c>
      <c r="Q203" s="113">
        <f t="shared" si="21"/>
        <v>0</v>
      </c>
      <c r="S203" s="113">
        <f t="shared" si="17"/>
        <v>0</v>
      </c>
      <c r="T203" s="114">
        <f t="shared" si="14"/>
        <v>0</v>
      </c>
    </row>
    <row r="204" spans="1:20">
      <c r="A204" s="42" t="s">
        <v>7</v>
      </c>
      <c r="B204" s="21" t="s">
        <v>262</v>
      </c>
      <c r="C204" s="22" t="s">
        <v>10</v>
      </c>
      <c r="D204" s="41">
        <v>100</v>
      </c>
      <c r="E204" s="31">
        <v>0.67</v>
      </c>
      <c r="F204" s="95"/>
      <c r="G204" s="95"/>
      <c r="I204" s="42" t="s">
        <v>7</v>
      </c>
      <c r="J204" s="51" t="s">
        <v>329</v>
      </c>
      <c r="K204" s="22" t="s">
        <v>10</v>
      </c>
      <c r="L204" s="17">
        <v>50</v>
      </c>
      <c r="M204" s="20">
        <v>1.58</v>
      </c>
      <c r="N204" s="95"/>
      <c r="O204" s="95"/>
      <c r="P204" s="113">
        <f t="shared" si="20"/>
        <v>0</v>
      </c>
      <c r="Q204" s="113">
        <f t="shared" si="21"/>
        <v>0</v>
      </c>
      <c r="S204" s="113">
        <f t="shared" si="17"/>
        <v>0</v>
      </c>
      <c r="T204" s="114">
        <f t="shared" si="14"/>
        <v>0</v>
      </c>
    </row>
    <row r="205" spans="1:20">
      <c r="A205" s="42" t="s">
        <v>7</v>
      </c>
      <c r="B205" s="21" t="s">
        <v>263</v>
      </c>
      <c r="C205" s="22" t="s">
        <v>5</v>
      </c>
      <c r="D205" s="39">
        <v>100</v>
      </c>
      <c r="E205" s="31">
        <v>0.95</v>
      </c>
      <c r="F205" s="95"/>
      <c r="G205" s="95"/>
      <c r="I205" s="42" t="s">
        <v>7</v>
      </c>
      <c r="J205" s="29" t="s">
        <v>330</v>
      </c>
      <c r="K205" s="22" t="s">
        <v>5</v>
      </c>
      <c r="L205" s="41">
        <v>100</v>
      </c>
      <c r="M205" s="37">
        <v>1.1299999999999999</v>
      </c>
      <c r="N205" s="95"/>
      <c r="O205" s="95"/>
      <c r="P205" s="113">
        <f t="shared" si="20"/>
        <v>0</v>
      </c>
      <c r="Q205" s="113">
        <f t="shared" si="21"/>
        <v>0</v>
      </c>
      <c r="S205" s="113">
        <f t="shared" si="17"/>
        <v>0</v>
      </c>
      <c r="T205" s="114">
        <f t="shared" si="14"/>
        <v>0</v>
      </c>
    </row>
    <row r="206" spans="1:20">
      <c r="A206" s="42" t="s">
        <v>7</v>
      </c>
      <c r="B206" s="21" t="s">
        <v>263</v>
      </c>
      <c r="C206" s="22" t="s">
        <v>10</v>
      </c>
      <c r="D206" s="41">
        <v>100</v>
      </c>
      <c r="E206" s="31">
        <v>0.86</v>
      </c>
      <c r="F206" s="95"/>
      <c r="G206" s="95"/>
      <c r="I206" s="42" t="s">
        <v>7</v>
      </c>
      <c r="J206" s="29" t="s">
        <v>330</v>
      </c>
      <c r="K206" s="22" t="s">
        <v>10</v>
      </c>
      <c r="L206" s="39">
        <v>100</v>
      </c>
      <c r="M206" s="37">
        <v>0.95</v>
      </c>
      <c r="N206" s="95"/>
      <c r="O206" s="95"/>
      <c r="P206" s="113">
        <f t="shared" si="20"/>
        <v>0</v>
      </c>
      <c r="Q206" s="113">
        <f t="shared" si="21"/>
        <v>0</v>
      </c>
      <c r="S206" s="113">
        <f t="shared" si="17"/>
        <v>0</v>
      </c>
      <c r="T206" s="114">
        <f t="shared" si="14"/>
        <v>0</v>
      </c>
    </row>
    <row r="207" spans="1:20">
      <c r="A207" s="42" t="s">
        <v>7</v>
      </c>
      <c r="B207" s="21" t="s">
        <v>264</v>
      </c>
      <c r="C207" s="22" t="s">
        <v>10</v>
      </c>
      <c r="D207" s="41">
        <v>100</v>
      </c>
      <c r="E207" s="31">
        <v>0.97</v>
      </c>
      <c r="F207" s="95"/>
      <c r="G207" s="95"/>
      <c r="I207" s="42" t="s">
        <v>7</v>
      </c>
      <c r="J207" s="29" t="s">
        <v>331</v>
      </c>
      <c r="K207" s="22" t="s">
        <v>10</v>
      </c>
      <c r="L207" s="39">
        <v>50</v>
      </c>
      <c r="M207" s="37">
        <v>0.97</v>
      </c>
      <c r="N207" s="95"/>
      <c r="O207" s="95"/>
      <c r="P207" s="113">
        <f t="shared" si="20"/>
        <v>0</v>
      </c>
      <c r="Q207" s="113">
        <f t="shared" si="21"/>
        <v>0</v>
      </c>
      <c r="S207" s="113">
        <f t="shared" si="17"/>
        <v>0</v>
      </c>
      <c r="T207" s="114">
        <f t="shared" si="14"/>
        <v>0</v>
      </c>
    </row>
    <row r="208" spans="1:20">
      <c r="A208" s="42" t="s">
        <v>7</v>
      </c>
      <c r="B208" s="21" t="s">
        <v>265</v>
      </c>
      <c r="C208" s="22" t="s">
        <v>5</v>
      </c>
      <c r="D208" s="39">
        <v>100</v>
      </c>
      <c r="E208" s="31">
        <v>0.59</v>
      </c>
      <c r="F208" s="95"/>
      <c r="G208" s="95"/>
      <c r="I208" s="42" t="s">
        <v>7</v>
      </c>
      <c r="J208" s="44" t="s">
        <v>332</v>
      </c>
      <c r="K208" s="52" t="s">
        <v>10</v>
      </c>
      <c r="L208" s="53">
        <v>50</v>
      </c>
      <c r="M208" s="20">
        <v>1.86</v>
      </c>
      <c r="N208" s="95"/>
      <c r="O208" s="95"/>
      <c r="P208" s="113">
        <f t="shared" si="20"/>
        <v>0</v>
      </c>
      <c r="Q208" s="113">
        <f t="shared" si="21"/>
        <v>0</v>
      </c>
      <c r="S208" s="113">
        <f t="shared" si="17"/>
        <v>0</v>
      </c>
      <c r="T208" s="114">
        <f t="shared" si="14"/>
        <v>0</v>
      </c>
    </row>
    <row r="209" spans="1:20">
      <c r="A209" s="42" t="s">
        <v>7</v>
      </c>
      <c r="B209" s="21" t="s">
        <v>265</v>
      </c>
      <c r="C209" s="22" t="s">
        <v>10</v>
      </c>
      <c r="D209" s="41">
        <v>100</v>
      </c>
      <c r="E209" s="31">
        <v>0.52</v>
      </c>
      <c r="F209" s="95"/>
      <c r="G209" s="95"/>
      <c r="I209" s="42" t="s">
        <v>7</v>
      </c>
      <c r="J209" s="29" t="s">
        <v>333</v>
      </c>
      <c r="K209" s="22" t="s">
        <v>5</v>
      </c>
      <c r="L209" s="41">
        <v>100</v>
      </c>
      <c r="M209" s="35">
        <v>1.37</v>
      </c>
      <c r="N209" s="95"/>
      <c r="O209" s="95"/>
      <c r="P209" s="113">
        <f t="shared" si="20"/>
        <v>0</v>
      </c>
      <c r="Q209" s="113">
        <f t="shared" si="21"/>
        <v>0</v>
      </c>
      <c r="S209" s="113">
        <f t="shared" si="17"/>
        <v>0</v>
      </c>
      <c r="T209" s="114">
        <f t="shared" si="14"/>
        <v>0</v>
      </c>
    </row>
    <row r="210" spans="1:20">
      <c r="A210" s="42" t="s">
        <v>7</v>
      </c>
      <c r="B210" s="21" t="s">
        <v>266</v>
      </c>
      <c r="C210" s="22" t="s">
        <v>5</v>
      </c>
      <c r="D210" s="39">
        <v>100</v>
      </c>
      <c r="E210" s="31">
        <v>1.08</v>
      </c>
      <c r="F210" s="95"/>
      <c r="G210" s="95"/>
      <c r="I210" s="42" t="s">
        <v>7</v>
      </c>
      <c r="J210" s="29" t="s">
        <v>333</v>
      </c>
      <c r="K210" s="22" t="s">
        <v>10</v>
      </c>
      <c r="L210" s="41">
        <v>100</v>
      </c>
      <c r="M210" s="35">
        <v>1.22</v>
      </c>
      <c r="N210" s="95"/>
      <c r="O210" s="95"/>
      <c r="P210" s="113">
        <f t="shared" si="20"/>
        <v>0</v>
      </c>
      <c r="Q210" s="113">
        <f t="shared" si="21"/>
        <v>0</v>
      </c>
      <c r="S210" s="113">
        <f t="shared" si="17"/>
        <v>0</v>
      </c>
      <c r="T210" s="114">
        <f t="shared" si="14"/>
        <v>0</v>
      </c>
    </row>
    <row r="211" spans="1:20">
      <c r="A211" s="42" t="s">
        <v>7</v>
      </c>
      <c r="B211" s="21" t="s">
        <v>266</v>
      </c>
      <c r="C211" s="22" t="s">
        <v>10</v>
      </c>
      <c r="D211" s="41">
        <v>100</v>
      </c>
      <c r="E211" s="31">
        <v>0.98</v>
      </c>
      <c r="F211" s="95"/>
      <c r="G211" s="95"/>
      <c r="I211" s="42" t="s">
        <v>7</v>
      </c>
      <c r="J211" s="48" t="s">
        <v>334</v>
      </c>
      <c r="K211" s="22" t="s">
        <v>10</v>
      </c>
      <c r="L211" s="34">
        <v>50</v>
      </c>
      <c r="M211" s="37">
        <v>1.37</v>
      </c>
      <c r="N211" s="95"/>
      <c r="O211" s="95"/>
      <c r="P211" s="113">
        <f t="shared" si="20"/>
        <v>0</v>
      </c>
      <c r="Q211" s="113">
        <f t="shared" si="21"/>
        <v>0</v>
      </c>
      <c r="S211" s="113">
        <f t="shared" si="17"/>
        <v>0</v>
      </c>
      <c r="T211" s="114">
        <f t="shared" si="14"/>
        <v>0</v>
      </c>
    </row>
    <row r="212" spans="1:20">
      <c r="A212" s="46" t="s">
        <v>267</v>
      </c>
      <c r="B212" s="25"/>
      <c r="C212" s="50"/>
      <c r="D212" s="39"/>
      <c r="E212" s="31"/>
      <c r="F212" s="25"/>
      <c r="G212" s="32"/>
      <c r="I212" s="42" t="s">
        <v>7</v>
      </c>
      <c r="J212" s="29" t="s">
        <v>335</v>
      </c>
      <c r="K212" s="22" t="s">
        <v>10</v>
      </c>
      <c r="L212" s="41">
        <v>100</v>
      </c>
      <c r="M212" s="31">
        <v>0.93</v>
      </c>
      <c r="N212" s="95"/>
      <c r="O212" s="95"/>
      <c r="P212" s="113"/>
      <c r="Q212" s="113"/>
      <c r="S212" s="113">
        <f t="shared" si="17"/>
        <v>0</v>
      </c>
      <c r="T212" s="114">
        <f t="shared" si="14"/>
        <v>0</v>
      </c>
    </row>
    <row r="213" spans="1:20">
      <c r="A213" s="42" t="s">
        <v>7</v>
      </c>
      <c r="B213" s="29" t="s">
        <v>268</v>
      </c>
      <c r="C213" s="22" t="s">
        <v>10</v>
      </c>
      <c r="D213" s="39">
        <v>100</v>
      </c>
      <c r="E213" s="31">
        <v>0.66</v>
      </c>
      <c r="F213" s="95"/>
      <c r="G213" s="95"/>
      <c r="I213" s="42" t="s">
        <v>7</v>
      </c>
      <c r="J213" s="48" t="s">
        <v>336</v>
      </c>
      <c r="K213" s="22" t="s">
        <v>10</v>
      </c>
      <c r="L213" s="34">
        <v>50</v>
      </c>
      <c r="M213" s="37">
        <v>2.81</v>
      </c>
      <c r="N213" s="95"/>
      <c r="O213" s="95"/>
      <c r="P213" s="113">
        <f t="shared" si="20"/>
        <v>0</v>
      </c>
      <c r="Q213" s="113">
        <f t="shared" si="21"/>
        <v>0</v>
      </c>
      <c r="S213" s="113">
        <f t="shared" si="17"/>
        <v>0</v>
      </c>
      <c r="T213" s="114">
        <f t="shared" si="14"/>
        <v>0</v>
      </c>
    </row>
    <row r="214" spans="1:20">
      <c r="A214" s="42" t="s">
        <v>7</v>
      </c>
      <c r="B214" s="29" t="s">
        <v>269</v>
      </c>
      <c r="C214" s="22" t="s">
        <v>10</v>
      </c>
      <c r="D214" s="41">
        <v>100</v>
      </c>
      <c r="E214" s="31">
        <v>0.73</v>
      </c>
      <c r="F214" s="95"/>
      <c r="G214" s="95"/>
      <c r="I214" s="42" t="s">
        <v>7</v>
      </c>
      <c r="J214" s="48" t="s">
        <v>337</v>
      </c>
      <c r="K214" s="22" t="s">
        <v>5</v>
      </c>
      <c r="L214" s="34">
        <v>100</v>
      </c>
      <c r="M214" s="37">
        <v>1.22</v>
      </c>
      <c r="N214" s="95"/>
      <c r="O214" s="95"/>
      <c r="P214" s="113">
        <f t="shared" si="20"/>
        <v>0</v>
      </c>
      <c r="Q214" s="113">
        <f t="shared" si="21"/>
        <v>0</v>
      </c>
      <c r="S214" s="113">
        <f t="shared" si="17"/>
        <v>0</v>
      </c>
      <c r="T214" s="114">
        <f t="shared" si="14"/>
        <v>0</v>
      </c>
    </row>
    <row r="215" spans="1:20">
      <c r="A215" s="42" t="s">
        <v>7</v>
      </c>
      <c r="B215" s="29" t="s">
        <v>270</v>
      </c>
      <c r="C215" s="22" t="s">
        <v>10</v>
      </c>
      <c r="D215" s="39">
        <v>100</v>
      </c>
      <c r="E215" s="31">
        <v>0.7</v>
      </c>
      <c r="F215" s="95"/>
      <c r="G215" s="95"/>
      <c r="I215" s="42" t="s">
        <v>7</v>
      </c>
      <c r="J215" s="48" t="s">
        <v>337</v>
      </c>
      <c r="K215" s="22" t="s">
        <v>10</v>
      </c>
      <c r="L215" s="34">
        <v>100</v>
      </c>
      <c r="M215" s="37">
        <v>1.01</v>
      </c>
      <c r="N215" s="95"/>
      <c r="O215" s="95"/>
      <c r="P215" s="113">
        <f t="shared" si="20"/>
        <v>0</v>
      </c>
      <c r="Q215" s="113">
        <f t="shared" si="21"/>
        <v>0</v>
      </c>
      <c r="S215" s="113">
        <f t="shared" si="17"/>
        <v>0</v>
      </c>
      <c r="T215" s="114">
        <f t="shared" si="14"/>
        <v>0</v>
      </c>
    </row>
    <row r="216" spans="1:20">
      <c r="A216" s="42" t="s">
        <v>7</v>
      </c>
      <c r="B216" s="29" t="s">
        <v>271</v>
      </c>
      <c r="C216" s="22" t="s">
        <v>10</v>
      </c>
      <c r="D216" s="41">
        <v>100</v>
      </c>
      <c r="E216" s="31">
        <v>1.1499999999999999</v>
      </c>
      <c r="F216" s="95"/>
      <c r="G216" s="95"/>
      <c r="I216" s="42" t="s">
        <v>7</v>
      </c>
      <c r="J216" s="48" t="s">
        <v>338</v>
      </c>
      <c r="K216" s="22" t="s">
        <v>10</v>
      </c>
      <c r="L216" s="34">
        <v>100</v>
      </c>
      <c r="M216" s="37">
        <v>0.96</v>
      </c>
      <c r="N216" s="95"/>
      <c r="O216" s="95"/>
      <c r="P216" s="113">
        <f t="shared" si="20"/>
        <v>0</v>
      </c>
      <c r="Q216" s="113">
        <f t="shared" si="21"/>
        <v>0</v>
      </c>
      <c r="S216" s="113">
        <f t="shared" si="17"/>
        <v>0</v>
      </c>
      <c r="T216" s="114">
        <f t="shared" si="14"/>
        <v>0</v>
      </c>
    </row>
    <row r="217" spans="1:20">
      <c r="A217" s="42" t="s">
        <v>7</v>
      </c>
      <c r="B217" s="29" t="s">
        <v>272</v>
      </c>
      <c r="C217" s="22" t="s">
        <v>10</v>
      </c>
      <c r="D217" s="41">
        <v>100</v>
      </c>
      <c r="E217" s="31">
        <v>0.97</v>
      </c>
      <c r="F217" s="95"/>
      <c r="G217" s="95"/>
      <c r="I217" s="42" t="s">
        <v>7</v>
      </c>
      <c r="J217" s="48" t="s">
        <v>339</v>
      </c>
      <c r="K217" s="22" t="s">
        <v>10</v>
      </c>
      <c r="L217" s="49" t="s">
        <v>94</v>
      </c>
      <c r="M217" s="18">
        <v>1.1000000000000001</v>
      </c>
      <c r="N217" s="95"/>
      <c r="O217" s="95"/>
      <c r="P217" s="113">
        <f t="shared" si="20"/>
        <v>0</v>
      </c>
      <c r="Q217" s="113">
        <f t="shared" si="21"/>
        <v>0</v>
      </c>
      <c r="S217" s="113">
        <f t="shared" si="17"/>
        <v>0</v>
      </c>
      <c r="T217" s="114">
        <f t="shared" si="14"/>
        <v>0</v>
      </c>
    </row>
    <row r="218" spans="1:20">
      <c r="A218" s="42" t="s">
        <v>7</v>
      </c>
      <c r="B218" s="29" t="s">
        <v>273</v>
      </c>
      <c r="C218" s="22" t="s">
        <v>10</v>
      </c>
      <c r="D218" s="39">
        <v>100</v>
      </c>
      <c r="E218" s="31">
        <v>0.74</v>
      </c>
      <c r="F218" s="95"/>
      <c r="G218" s="95"/>
      <c r="I218" s="42" t="s">
        <v>7</v>
      </c>
      <c r="J218" s="48" t="s">
        <v>340</v>
      </c>
      <c r="K218" s="22" t="s">
        <v>10</v>
      </c>
      <c r="L218" s="34">
        <v>100</v>
      </c>
      <c r="M218" s="37">
        <v>1.33</v>
      </c>
      <c r="N218" s="95"/>
      <c r="O218" s="95"/>
      <c r="P218" s="113">
        <f t="shared" si="20"/>
        <v>0</v>
      </c>
      <c r="Q218" s="113">
        <f t="shared" si="21"/>
        <v>0</v>
      </c>
      <c r="S218" s="113">
        <f t="shared" si="17"/>
        <v>0</v>
      </c>
      <c r="T218" s="114">
        <f t="shared" si="14"/>
        <v>0</v>
      </c>
    </row>
    <row r="219" spans="1:20">
      <c r="A219" s="42" t="s">
        <v>7</v>
      </c>
      <c r="B219" s="48" t="s">
        <v>274</v>
      </c>
      <c r="C219" s="22" t="s">
        <v>10</v>
      </c>
      <c r="D219" s="41">
        <v>100</v>
      </c>
      <c r="E219" s="31">
        <v>0.75</v>
      </c>
      <c r="F219" s="95"/>
      <c r="G219" s="95"/>
      <c r="I219" s="42" t="s">
        <v>7</v>
      </c>
      <c r="J219" s="21" t="s">
        <v>341</v>
      </c>
      <c r="K219" s="22" t="s">
        <v>5</v>
      </c>
      <c r="L219" s="41">
        <v>100</v>
      </c>
      <c r="M219" s="35">
        <v>0.83</v>
      </c>
      <c r="N219" s="95"/>
      <c r="O219" s="95"/>
      <c r="P219" s="113">
        <f t="shared" si="20"/>
        <v>0</v>
      </c>
      <c r="Q219" s="113">
        <f t="shared" si="21"/>
        <v>0</v>
      </c>
      <c r="S219" s="113">
        <f t="shared" si="17"/>
        <v>0</v>
      </c>
      <c r="T219" s="114">
        <f t="shared" si="14"/>
        <v>0</v>
      </c>
    </row>
    <row r="220" spans="1:20">
      <c r="A220" s="42" t="s">
        <v>7</v>
      </c>
      <c r="B220" s="48" t="s">
        <v>275</v>
      </c>
      <c r="C220" s="22" t="s">
        <v>10</v>
      </c>
      <c r="D220" s="49" t="s">
        <v>94</v>
      </c>
      <c r="E220" s="18">
        <v>0.89</v>
      </c>
      <c r="F220" s="95"/>
      <c r="G220" s="95"/>
      <c r="I220" s="42" t="s">
        <v>7</v>
      </c>
      <c r="J220" s="21" t="s">
        <v>341</v>
      </c>
      <c r="K220" s="22" t="s">
        <v>10</v>
      </c>
      <c r="L220" s="39">
        <v>100</v>
      </c>
      <c r="M220" s="37">
        <v>0.64</v>
      </c>
      <c r="N220" s="95"/>
      <c r="O220" s="95"/>
      <c r="P220" s="113">
        <f t="shared" si="20"/>
        <v>0</v>
      </c>
      <c r="Q220" s="113">
        <f t="shared" si="21"/>
        <v>0</v>
      </c>
      <c r="S220" s="113">
        <f t="shared" si="17"/>
        <v>0</v>
      </c>
      <c r="T220" s="114">
        <f t="shared" si="14"/>
        <v>0</v>
      </c>
    </row>
    <row r="221" spans="1:20">
      <c r="A221" s="42" t="s">
        <v>7</v>
      </c>
      <c r="B221" s="21" t="s">
        <v>276</v>
      </c>
      <c r="C221" s="22" t="s">
        <v>10</v>
      </c>
      <c r="D221" s="23">
        <v>100</v>
      </c>
      <c r="E221" s="24">
        <v>0.98</v>
      </c>
      <c r="F221" s="95"/>
      <c r="G221" s="95"/>
      <c r="I221" s="42" t="s">
        <v>7</v>
      </c>
      <c r="J221" s="51" t="s">
        <v>342</v>
      </c>
      <c r="K221" s="22" t="s">
        <v>10</v>
      </c>
      <c r="L221" s="17">
        <v>50</v>
      </c>
      <c r="M221" s="20">
        <v>1.45</v>
      </c>
      <c r="N221" s="95"/>
      <c r="O221" s="95"/>
      <c r="P221" s="113">
        <f t="shared" si="20"/>
        <v>0</v>
      </c>
      <c r="Q221" s="113">
        <f t="shared" si="21"/>
        <v>0</v>
      </c>
      <c r="S221" s="113">
        <f t="shared" si="17"/>
        <v>0</v>
      </c>
      <c r="T221" s="114">
        <f t="shared" si="14"/>
        <v>0</v>
      </c>
    </row>
    <row r="222" spans="1:20">
      <c r="A222" s="42" t="s">
        <v>7</v>
      </c>
      <c r="B222" s="21" t="s">
        <v>277</v>
      </c>
      <c r="C222" s="22" t="s">
        <v>10</v>
      </c>
      <c r="D222" s="39">
        <v>100</v>
      </c>
      <c r="E222" s="31">
        <v>0.8</v>
      </c>
      <c r="F222" s="95"/>
      <c r="G222" s="95"/>
      <c r="I222" s="42" t="s">
        <v>7</v>
      </c>
      <c r="J222" s="48" t="s">
        <v>343</v>
      </c>
      <c r="K222" s="22" t="s">
        <v>10</v>
      </c>
      <c r="L222" s="49" t="s">
        <v>89</v>
      </c>
      <c r="M222" s="18">
        <v>1.43</v>
      </c>
      <c r="N222" s="95"/>
      <c r="O222" s="95"/>
      <c r="P222" s="113">
        <f t="shared" si="20"/>
        <v>0</v>
      </c>
      <c r="Q222" s="113">
        <f t="shared" si="21"/>
        <v>0</v>
      </c>
      <c r="S222" s="113">
        <f t="shared" si="17"/>
        <v>0</v>
      </c>
      <c r="T222" s="114">
        <f t="shared" si="14"/>
        <v>0</v>
      </c>
    </row>
    <row r="223" spans="1:20">
      <c r="A223" s="42" t="s">
        <v>7</v>
      </c>
      <c r="B223" s="44" t="s">
        <v>278</v>
      </c>
      <c r="C223" s="52" t="s">
        <v>10</v>
      </c>
      <c r="D223" s="53">
        <v>100</v>
      </c>
      <c r="E223" s="20">
        <v>1.1399999999999999</v>
      </c>
      <c r="F223" s="95"/>
      <c r="G223" s="95"/>
      <c r="I223" s="42" t="s">
        <v>7</v>
      </c>
      <c r="J223" s="21" t="s">
        <v>344</v>
      </c>
      <c r="K223" s="22" t="s">
        <v>5</v>
      </c>
      <c r="L223" s="39">
        <v>100</v>
      </c>
      <c r="M223" s="37">
        <v>1.1200000000000001</v>
      </c>
      <c r="N223" s="95"/>
      <c r="O223" s="95"/>
      <c r="P223" s="113">
        <f t="shared" si="20"/>
        <v>0</v>
      </c>
      <c r="Q223" s="113">
        <f t="shared" si="21"/>
        <v>0</v>
      </c>
      <c r="S223" s="113">
        <f t="shared" si="17"/>
        <v>0</v>
      </c>
      <c r="T223" s="114">
        <f t="shared" si="14"/>
        <v>0</v>
      </c>
    </row>
    <row r="224" spans="1:20">
      <c r="A224" s="42" t="s">
        <v>7</v>
      </c>
      <c r="B224" s="21" t="s">
        <v>279</v>
      </c>
      <c r="C224" s="22" t="s">
        <v>5</v>
      </c>
      <c r="D224" s="41">
        <v>100</v>
      </c>
      <c r="E224" s="31">
        <v>0.98</v>
      </c>
      <c r="F224" s="95"/>
      <c r="G224" s="95"/>
      <c r="I224" s="42" t="s">
        <v>7</v>
      </c>
      <c r="J224" s="21" t="s">
        <v>344</v>
      </c>
      <c r="K224" s="22" t="s">
        <v>10</v>
      </c>
      <c r="L224" s="39">
        <v>100</v>
      </c>
      <c r="M224" s="37">
        <v>0.96</v>
      </c>
      <c r="N224" s="95"/>
      <c r="O224" s="95"/>
      <c r="P224" s="113">
        <f t="shared" si="20"/>
        <v>0</v>
      </c>
      <c r="Q224" s="113">
        <f t="shared" si="21"/>
        <v>0</v>
      </c>
      <c r="S224" s="113">
        <f t="shared" si="17"/>
        <v>0</v>
      </c>
      <c r="T224" s="114">
        <f t="shared" si="14"/>
        <v>0</v>
      </c>
    </row>
    <row r="225" spans="1:20">
      <c r="A225" s="42" t="s">
        <v>7</v>
      </c>
      <c r="B225" s="21" t="s">
        <v>279</v>
      </c>
      <c r="C225" s="22" t="s">
        <v>10</v>
      </c>
      <c r="D225" s="39">
        <v>100</v>
      </c>
      <c r="E225" s="31">
        <v>0.88</v>
      </c>
      <c r="F225" s="95"/>
      <c r="G225" s="95"/>
      <c r="I225" s="42" t="s">
        <v>7</v>
      </c>
      <c r="J225" s="21" t="s">
        <v>345</v>
      </c>
      <c r="K225" s="22" t="s">
        <v>10</v>
      </c>
      <c r="L225" s="39">
        <v>100</v>
      </c>
      <c r="M225" s="35">
        <v>0.93</v>
      </c>
      <c r="N225" s="95"/>
      <c r="O225" s="95"/>
      <c r="P225" s="113">
        <f t="shared" si="20"/>
        <v>0</v>
      </c>
      <c r="Q225" s="113">
        <f t="shared" si="21"/>
        <v>0</v>
      </c>
      <c r="S225" s="113">
        <f t="shared" si="17"/>
        <v>0</v>
      </c>
      <c r="T225" s="114">
        <f t="shared" si="14"/>
        <v>0</v>
      </c>
    </row>
    <row r="226" spans="1:20">
      <c r="A226" s="42" t="s">
        <v>7</v>
      </c>
      <c r="B226" s="44" t="s">
        <v>280</v>
      </c>
      <c r="C226" s="52" t="s">
        <v>5</v>
      </c>
      <c r="D226" s="54">
        <v>100</v>
      </c>
      <c r="E226" s="20">
        <v>0.86</v>
      </c>
      <c r="F226" s="95"/>
      <c r="G226" s="95"/>
      <c r="I226" s="42" t="s">
        <v>7</v>
      </c>
      <c r="J226" s="48" t="s">
        <v>346</v>
      </c>
      <c r="K226" s="22" t="s">
        <v>10</v>
      </c>
      <c r="L226" s="49" t="s">
        <v>89</v>
      </c>
      <c r="M226" s="18">
        <v>1.23</v>
      </c>
      <c r="N226" s="95"/>
      <c r="O226" s="95"/>
      <c r="P226" s="113">
        <f t="shared" si="20"/>
        <v>0</v>
      </c>
      <c r="Q226" s="113">
        <f t="shared" si="21"/>
        <v>0</v>
      </c>
      <c r="S226" s="113">
        <f t="shared" si="17"/>
        <v>0</v>
      </c>
      <c r="T226" s="114">
        <f t="shared" si="14"/>
        <v>0</v>
      </c>
    </row>
    <row r="227" spans="1:20">
      <c r="A227" s="42" t="s">
        <v>7</v>
      </c>
      <c r="B227" s="21" t="s">
        <v>281</v>
      </c>
      <c r="C227" s="22" t="s">
        <v>10</v>
      </c>
      <c r="D227" s="39">
        <v>100</v>
      </c>
      <c r="E227" s="31">
        <v>1.02</v>
      </c>
      <c r="F227" s="95"/>
      <c r="G227" s="95"/>
      <c r="I227" s="42" t="s">
        <v>7</v>
      </c>
      <c r="J227" s="21" t="s">
        <v>347</v>
      </c>
      <c r="K227" s="22" t="s">
        <v>10</v>
      </c>
      <c r="L227" s="41">
        <v>50</v>
      </c>
      <c r="M227" s="37">
        <v>1.17</v>
      </c>
      <c r="N227" s="95"/>
      <c r="O227" s="95"/>
      <c r="P227" s="113">
        <f t="shared" si="20"/>
        <v>0</v>
      </c>
      <c r="Q227" s="113">
        <f t="shared" si="21"/>
        <v>0</v>
      </c>
      <c r="S227" s="113">
        <f t="shared" si="17"/>
        <v>0</v>
      </c>
      <c r="T227" s="114">
        <f t="shared" si="14"/>
        <v>0</v>
      </c>
    </row>
    <row r="228" spans="1:20">
      <c r="A228" s="42" t="s">
        <v>7</v>
      </c>
      <c r="B228" s="21" t="s">
        <v>282</v>
      </c>
      <c r="C228" s="22" t="s">
        <v>5</v>
      </c>
      <c r="D228" s="41">
        <v>100</v>
      </c>
      <c r="E228" s="31">
        <v>0.63</v>
      </c>
      <c r="F228" s="95"/>
      <c r="G228" s="95"/>
      <c r="I228" s="42" t="s">
        <v>7</v>
      </c>
      <c r="J228" s="51" t="s">
        <v>348</v>
      </c>
      <c r="K228" s="22" t="s">
        <v>5</v>
      </c>
      <c r="L228" s="17">
        <v>50</v>
      </c>
      <c r="M228" s="20">
        <v>2.27</v>
      </c>
      <c r="N228" s="95"/>
      <c r="O228" s="95"/>
      <c r="P228" s="113">
        <f t="shared" si="20"/>
        <v>0</v>
      </c>
      <c r="Q228" s="113">
        <f t="shared" si="21"/>
        <v>0</v>
      </c>
      <c r="S228" s="113">
        <f t="shared" si="17"/>
        <v>0</v>
      </c>
      <c r="T228" s="114">
        <f t="shared" si="14"/>
        <v>0</v>
      </c>
    </row>
    <row r="229" spans="1:20">
      <c r="A229" s="42" t="s">
        <v>7</v>
      </c>
      <c r="B229" s="21" t="s">
        <v>282</v>
      </c>
      <c r="C229" s="22" t="s">
        <v>10</v>
      </c>
      <c r="D229" s="41">
        <v>100</v>
      </c>
      <c r="E229" s="31">
        <v>0.52</v>
      </c>
      <c r="F229" s="95"/>
      <c r="G229" s="95"/>
      <c r="I229" s="25"/>
      <c r="J229" s="26"/>
      <c r="K229" s="26"/>
      <c r="L229" s="26"/>
      <c r="M229" s="26"/>
      <c r="N229" s="26"/>
      <c r="O229" s="78"/>
      <c r="P229" s="113">
        <f t="shared" si="20"/>
        <v>0</v>
      </c>
      <c r="Q229" s="113">
        <f t="shared" si="21"/>
        <v>0</v>
      </c>
    </row>
    <row r="230" spans="1:20" ht="41.25">
      <c r="A230" s="11"/>
      <c r="B230" s="12" t="s">
        <v>0</v>
      </c>
      <c r="C230" s="13" t="s">
        <v>1</v>
      </c>
      <c r="D230" s="14" t="s">
        <v>2</v>
      </c>
      <c r="E230" s="14" t="s">
        <v>1128</v>
      </c>
      <c r="F230" s="14" t="s">
        <v>697</v>
      </c>
      <c r="G230" s="14" t="s">
        <v>698</v>
      </c>
      <c r="H230" s="11"/>
      <c r="I230" s="12" t="s">
        <v>0</v>
      </c>
      <c r="J230" s="27"/>
      <c r="K230" s="13" t="s">
        <v>1</v>
      </c>
      <c r="L230" s="14" t="s">
        <v>2</v>
      </c>
      <c r="M230" s="14" t="s">
        <v>1133</v>
      </c>
      <c r="N230" s="171" t="s">
        <v>697</v>
      </c>
      <c r="O230" s="171"/>
      <c r="P230" s="113"/>
      <c r="Q230" s="113"/>
    </row>
    <row r="231" spans="1:20" ht="15">
      <c r="A231" s="46" t="s">
        <v>349</v>
      </c>
      <c r="B231" s="25"/>
      <c r="C231" s="50"/>
      <c r="D231" s="39"/>
      <c r="E231" s="35"/>
      <c r="F231" s="25"/>
      <c r="G231" s="32"/>
      <c r="I231" s="57" t="s">
        <v>3</v>
      </c>
      <c r="J231" s="29" t="s">
        <v>427</v>
      </c>
      <c r="K231" s="22" t="s">
        <v>5</v>
      </c>
      <c r="L231" s="58">
        <v>50</v>
      </c>
      <c r="M231" s="35">
        <v>0.89</v>
      </c>
      <c r="N231" s="166"/>
      <c r="O231" s="167"/>
      <c r="P231" s="113"/>
      <c r="Q231" s="113"/>
      <c r="S231" s="113">
        <f>L231*M231*N231</f>
        <v>0</v>
      </c>
    </row>
    <row r="232" spans="1:20" ht="15">
      <c r="A232" s="42" t="s">
        <v>7</v>
      </c>
      <c r="B232" s="29" t="s">
        <v>350</v>
      </c>
      <c r="C232" s="22" t="s">
        <v>5</v>
      </c>
      <c r="D232" s="41">
        <v>100</v>
      </c>
      <c r="E232" s="35">
        <v>0.82</v>
      </c>
      <c r="F232" s="95"/>
      <c r="G232" s="95"/>
      <c r="I232" s="57" t="s">
        <v>3</v>
      </c>
      <c r="J232" s="29" t="s">
        <v>428</v>
      </c>
      <c r="K232" s="22" t="s">
        <v>5</v>
      </c>
      <c r="L232" s="58">
        <v>50</v>
      </c>
      <c r="M232" s="37">
        <v>0.87</v>
      </c>
      <c r="N232" s="166"/>
      <c r="O232" s="167"/>
      <c r="P232" s="113">
        <f t="shared" si="20"/>
        <v>0</v>
      </c>
      <c r="Q232" s="113">
        <f t="shared" si="21"/>
        <v>0</v>
      </c>
      <c r="S232" s="113">
        <f t="shared" ref="S232:S295" si="22">L232*M232*N232</f>
        <v>0</v>
      </c>
    </row>
    <row r="233" spans="1:20" ht="15">
      <c r="A233" s="42" t="s">
        <v>7</v>
      </c>
      <c r="B233" s="29" t="s">
        <v>351</v>
      </c>
      <c r="C233" s="22" t="s">
        <v>10</v>
      </c>
      <c r="D233" s="41">
        <v>100</v>
      </c>
      <c r="E233" s="37">
        <v>0.99</v>
      </c>
      <c r="F233" s="95"/>
      <c r="G233" s="95"/>
      <c r="I233" s="57" t="s">
        <v>3</v>
      </c>
      <c r="J233" s="29" t="s">
        <v>429</v>
      </c>
      <c r="K233" s="22" t="s">
        <v>5</v>
      </c>
      <c r="L233" s="58">
        <v>50</v>
      </c>
      <c r="M233" s="37">
        <v>1.27</v>
      </c>
      <c r="N233" s="166"/>
      <c r="O233" s="167"/>
      <c r="P233" s="113">
        <f t="shared" si="20"/>
        <v>0</v>
      </c>
      <c r="Q233" s="113">
        <f t="shared" si="21"/>
        <v>0</v>
      </c>
      <c r="S233" s="113">
        <f t="shared" si="22"/>
        <v>0</v>
      </c>
    </row>
    <row r="234" spans="1:20" ht="15">
      <c r="A234" s="42" t="s">
        <v>7</v>
      </c>
      <c r="B234" s="29" t="s">
        <v>352</v>
      </c>
      <c r="C234" s="22" t="s">
        <v>10</v>
      </c>
      <c r="D234" s="39">
        <v>100</v>
      </c>
      <c r="E234" s="37">
        <v>0.62</v>
      </c>
      <c r="F234" s="95"/>
      <c r="G234" s="95"/>
      <c r="I234" s="57" t="s">
        <v>3</v>
      </c>
      <c r="J234" s="48" t="s">
        <v>430</v>
      </c>
      <c r="K234" s="22" t="s">
        <v>5</v>
      </c>
      <c r="L234" s="34">
        <v>50</v>
      </c>
      <c r="M234" s="35">
        <v>1.46</v>
      </c>
      <c r="N234" s="166"/>
      <c r="O234" s="167"/>
      <c r="P234" s="113">
        <f t="shared" si="20"/>
        <v>0</v>
      </c>
      <c r="Q234" s="113">
        <f t="shared" si="21"/>
        <v>0</v>
      </c>
      <c r="S234" s="113">
        <f t="shared" si="22"/>
        <v>0</v>
      </c>
    </row>
    <row r="235" spans="1:20" ht="15">
      <c r="A235" s="42" t="s">
        <v>7</v>
      </c>
      <c r="B235" s="29" t="s">
        <v>353</v>
      </c>
      <c r="C235" s="22" t="s">
        <v>10</v>
      </c>
      <c r="D235" s="39">
        <v>100</v>
      </c>
      <c r="E235" s="35">
        <v>0.97</v>
      </c>
      <c r="F235" s="95"/>
      <c r="G235" s="95"/>
      <c r="I235" s="57" t="s">
        <v>3</v>
      </c>
      <c r="J235" s="48" t="s">
        <v>431</v>
      </c>
      <c r="K235" s="22" t="s">
        <v>5</v>
      </c>
      <c r="L235" s="41">
        <v>50</v>
      </c>
      <c r="M235" s="31">
        <v>0.97</v>
      </c>
      <c r="N235" s="166"/>
      <c r="O235" s="167"/>
      <c r="P235" s="113">
        <f t="shared" si="20"/>
        <v>0</v>
      </c>
      <c r="Q235" s="113">
        <f t="shared" si="21"/>
        <v>0</v>
      </c>
      <c r="S235" s="113">
        <f t="shared" si="22"/>
        <v>0</v>
      </c>
    </row>
    <row r="236" spans="1:20" ht="15">
      <c r="A236" s="42" t="s">
        <v>7</v>
      </c>
      <c r="B236" s="21" t="s">
        <v>354</v>
      </c>
      <c r="C236" s="22" t="s">
        <v>5</v>
      </c>
      <c r="D236" s="41">
        <v>100</v>
      </c>
      <c r="E236" s="37">
        <v>1.1000000000000001</v>
      </c>
      <c r="F236" s="95"/>
      <c r="G236" s="95"/>
      <c r="I236" s="57" t="s">
        <v>3</v>
      </c>
      <c r="J236" s="21" t="s">
        <v>432</v>
      </c>
      <c r="K236" s="45" t="s">
        <v>5</v>
      </c>
      <c r="L236" s="23">
        <v>30</v>
      </c>
      <c r="M236" s="24">
        <v>2.09</v>
      </c>
      <c r="N236" s="166"/>
      <c r="O236" s="167"/>
      <c r="P236" s="113">
        <f t="shared" si="20"/>
        <v>0</v>
      </c>
      <c r="Q236" s="113">
        <f t="shared" ref="Q236:Q241" si="23">G236*(E236+0.01)*(D236/2)</f>
        <v>0</v>
      </c>
      <c r="S236" s="113">
        <f t="shared" si="22"/>
        <v>0</v>
      </c>
    </row>
    <row r="237" spans="1:20" ht="15">
      <c r="A237" s="42" t="s">
        <v>7</v>
      </c>
      <c r="B237" s="48" t="s">
        <v>355</v>
      </c>
      <c r="C237" s="22" t="s">
        <v>10</v>
      </c>
      <c r="D237" s="49" t="s">
        <v>89</v>
      </c>
      <c r="E237" s="18">
        <v>1.76</v>
      </c>
      <c r="F237" s="95"/>
      <c r="G237" s="95"/>
      <c r="I237" s="57" t="s">
        <v>3</v>
      </c>
      <c r="J237" s="29" t="s">
        <v>433</v>
      </c>
      <c r="K237" s="22" t="s">
        <v>5</v>
      </c>
      <c r="L237" s="58">
        <v>50</v>
      </c>
      <c r="M237" s="37">
        <v>1.54</v>
      </c>
      <c r="N237" s="166"/>
      <c r="O237" s="167"/>
      <c r="P237" s="113">
        <f t="shared" ref="P237:P241" si="24">D237*E237*F237</f>
        <v>0</v>
      </c>
      <c r="Q237" s="113">
        <f t="shared" si="23"/>
        <v>0</v>
      </c>
      <c r="S237" s="113">
        <f t="shared" si="22"/>
        <v>0</v>
      </c>
    </row>
    <row r="238" spans="1:20" ht="15">
      <c r="A238" s="42" t="s">
        <v>7</v>
      </c>
      <c r="B238" s="21" t="s">
        <v>356</v>
      </c>
      <c r="C238" s="22" t="s">
        <v>10</v>
      </c>
      <c r="D238" s="39">
        <v>100</v>
      </c>
      <c r="E238" s="35">
        <v>0.74</v>
      </c>
      <c r="F238" s="95"/>
      <c r="G238" s="95"/>
      <c r="I238" s="57" t="s">
        <v>3</v>
      </c>
      <c r="J238" s="29" t="s">
        <v>434</v>
      </c>
      <c r="K238" s="22" t="s">
        <v>5</v>
      </c>
      <c r="L238" s="58">
        <v>50</v>
      </c>
      <c r="M238" s="37">
        <v>1.4</v>
      </c>
      <c r="N238" s="166"/>
      <c r="O238" s="167"/>
      <c r="P238" s="113">
        <f t="shared" si="24"/>
        <v>0</v>
      </c>
      <c r="Q238" s="113">
        <f t="shared" si="23"/>
        <v>0</v>
      </c>
      <c r="S238" s="113">
        <f t="shared" si="22"/>
        <v>0</v>
      </c>
    </row>
    <row r="239" spans="1:20" ht="15">
      <c r="A239" s="42" t="s">
        <v>7</v>
      </c>
      <c r="B239" s="21" t="s">
        <v>357</v>
      </c>
      <c r="C239" s="22" t="s">
        <v>10</v>
      </c>
      <c r="D239" s="39">
        <v>100</v>
      </c>
      <c r="E239" s="35">
        <v>0.73</v>
      </c>
      <c r="F239" s="95"/>
      <c r="G239" s="95"/>
      <c r="I239" s="57" t="s">
        <v>3</v>
      </c>
      <c r="J239" s="48" t="s">
        <v>435</v>
      </c>
      <c r="K239" s="22" t="s">
        <v>5</v>
      </c>
      <c r="L239" s="34">
        <v>30</v>
      </c>
      <c r="M239" s="37">
        <v>1.99</v>
      </c>
      <c r="N239" s="166"/>
      <c r="O239" s="167"/>
      <c r="P239" s="113">
        <f t="shared" si="24"/>
        <v>0</v>
      </c>
      <c r="Q239" s="113">
        <f t="shared" si="23"/>
        <v>0</v>
      </c>
      <c r="S239" s="113">
        <f t="shared" si="22"/>
        <v>0</v>
      </c>
    </row>
    <row r="240" spans="1:20">
      <c r="A240" s="42" t="s">
        <v>7</v>
      </c>
      <c r="B240" s="21" t="s">
        <v>358</v>
      </c>
      <c r="C240" s="22" t="s">
        <v>10</v>
      </c>
      <c r="D240" s="39">
        <v>50</v>
      </c>
      <c r="E240" s="35">
        <v>0.93</v>
      </c>
      <c r="F240" s="95"/>
      <c r="G240" s="95"/>
      <c r="I240" s="46" t="s">
        <v>436</v>
      </c>
      <c r="J240" s="25"/>
      <c r="K240" s="50"/>
      <c r="L240" s="46"/>
      <c r="M240" s="35"/>
      <c r="N240" s="172"/>
      <c r="O240" s="173"/>
      <c r="P240" s="113">
        <f t="shared" si="24"/>
        <v>0</v>
      </c>
      <c r="Q240" s="113">
        <f t="shared" si="23"/>
        <v>0</v>
      </c>
      <c r="S240" s="113"/>
    </row>
    <row r="241" spans="1:19" ht="15">
      <c r="A241" s="42" t="s">
        <v>7</v>
      </c>
      <c r="B241" s="21" t="s">
        <v>359</v>
      </c>
      <c r="C241" s="22" t="s">
        <v>10</v>
      </c>
      <c r="D241" s="39">
        <v>100</v>
      </c>
      <c r="E241" s="37">
        <v>0.94</v>
      </c>
      <c r="F241" s="95"/>
      <c r="G241" s="95"/>
      <c r="I241" s="57" t="s">
        <v>3</v>
      </c>
      <c r="J241" s="29" t="s">
        <v>437</v>
      </c>
      <c r="K241" s="22" t="s">
        <v>78</v>
      </c>
      <c r="L241" s="62">
        <v>50</v>
      </c>
      <c r="M241" s="37">
        <v>0.47</v>
      </c>
      <c r="N241" s="166"/>
      <c r="O241" s="167"/>
      <c r="P241" s="113">
        <f t="shared" si="24"/>
        <v>0</v>
      </c>
      <c r="Q241" s="113">
        <f t="shared" si="23"/>
        <v>0</v>
      </c>
      <c r="S241" s="113">
        <f t="shared" si="22"/>
        <v>0</v>
      </c>
    </row>
    <row r="242" spans="1:19" ht="15">
      <c r="A242" s="46" t="s">
        <v>360</v>
      </c>
      <c r="B242" s="25"/>
      <c r="C242" s="50"/>
      <c r="D242" s="46"/>
      <c r="E242" s="35"/>
      <c r="F242" s="25"/>
      <c r="G242" s="32"/>
      <c r="I242" s="57" t="s">
        <v>3</v>
      </c>
      <c r="J242" s="29" t="s">
        <v>438</v>
      </c>
      <c r="K242" s="22" t="s">
        <v>439</v>
      </c>
      <c r="L242" s="62">
        <v>50</v>
      </c>
      <c r="M242" s="37">
        <v>0.75</v>
      </c>
      <c r="N242" s="166"/>
      <c r="O242" s="167"/>
      <c r="S242" s="113">
        <f t="shared" si="22"/>
        <v>0</v>
      </c>
    </row>
    <row r="243" spans="1:19" ht="15">
      <c r="A243" s="57" t="s">
        <v>3</v>
      </c>
      <c r="B243" s="44" t="s">
        <v>361</v>
      </c>
      <c r="C243" s="52" t="s">
        <v>5</v>
      </c>
      <c r="D243" s="53">
        <v>50</v>
      </c>
      <c r="E243" s="20">
        <v>1.06</v>
      </c>
      <c r="F243" s="166"/>
      <c r="G243" s="167"/>
      <c r="I243" s="57" t="s">
        <v>3</v>
      </c>
      <c r="J243" s="63" t="s">
        <v>440</v>
      </c>
      <c r="K243" s="34" t="s">
        <v>5</v>
      </c>
      <c r="L243" s="54">
        <v>50</v>
      </c>
      <c r="M243" s="20">
        <v>0.98</v>
      </c>
      <c r="N243" s="166"/>
      <c r="O243" s="167"/>
      <c r="P243" s="113">
        <f>D243*E243*F243</f>
        <v>0</v>
      </c>
      <c r="S243" s="113">
        <f t="shared" si="22"/>
        <v>0</v>
      </c>
    </row>
    <row r="244" spans="1:19" ht="15">
      <c r="A244" s="57" t="s">
        <v>3</v>
      </c>
      <c r="B244" s="29" t="s">
        <v>362</v>
      </c>
      <c r="C244" s="22" t="s">
        <v>5</v>
      </c>
      <c r="D244" s="58">
        <v>50</v>
      </c>
      <c r="E244" s="37">
        <v>0.75</v>
      </c>
      <c r="F244" s="166"/>
      <c r="G244" s="167"/>
      <c r="I244" s="57" t="s">
        <v>3</v>
      </c>
      <c r="J244" s="29" t="s">
        <v>441</v>
      </c>
      <c r="K244" s="22" t="s">
        <v>439</v>
      </c>
      <c r="L244" s="58">
        <v>50</v>
      </c>
      <c r="M244" s="35">
        <v>0.48</v>
      </c>
      <c r="N244" s="166"/>
      <c r="O244" s="167"/>
      <c r="P244" s="113">
        <f t="shared" ref="P244:P307" si="25">D244*E244*F244</f>
        <v>0</v>
      </c>
      <c r="S244" s="113">
        <f t="shared" si="22"/>
        <v>0</v>
      </c>
    </row>
    <row r="245" spans="1:19" ht="15">
      <c r="A245" s="57" t="s">
        <v>3</v>
      </c>
      <c r="B245" s="29" t="s">
        <v>363</v>
      </c>
      <c r="C245" s="22" t="s">
        <v>5</v>
      </c>
      <c r="D245" s="58">
        <v>50</v>
      </c>
      <c r="E245" s="37">
        <v>1.02</v>
      </c>
      <c r="F245" s="166"/>
      <c r="G245" s="167"/>
      <c r="I245" s="57" t="s">
        <v>3</v>
      </c>
      <c r="J245" s="59" t="s">
        <v>442</v>
      </c>
      <c r="K245" s="34" t="s">
        <v>443</v>
      </c>
      <c r="L245" s="60">
        <v>50</v>
      </c>
      <c r="M245" s="37">
        <v>0.89</v>
      </c>
      <c r="N245" s="166"/>
      <c r="O245" s="167"/>
      <c r="P245" s="113">
        <f t="shared" si="25"/>
        <v>0</v>
      </c>
      <c r="S245" s="113">
        <f t="shared" si="22"/>
        <v>0</v>
      </c>
    </row>
    <row r="246" spans="1:19" ht="15">
      <c r="A246" s="57" t="s">
        <v>3</v>
      </c>
      <c r="B246" s="59" t="s">
        <v>364</v>
      </c>
      <c r="C246" s="22" t="s">
        <v>5</v>
      </c>
      <c r="D246" s="60">
        <v>30</v>
      </c>
      <c r="E246" s="37">
        <v>1.04</v>
      </c>
      <c r="F246" s="166"/>
      <c r="G246" s="167"/>
      <c r="I246" s="57" t="s">
        <v>3</v>
      </c>
      <c r="J246" s="21" t="s">
        <v>444</v>
      </c>
      <c r="K246" s="64" t="s">
        <v>10</v>
      </c>
      <c r="L246" s="23">
        <v>30</v>
      </c>
      <c r="M246" s="24">
        <v>1.85</v>
      </c>
      <c r="N246" s="166"/>
      <c r="O246" s="167"/>
      <c r="P246" s="113">
        <f t="shared" si="25"/>
        <v>0</v>
      </c>
      <c r="S246" s="113">
        <f t="shared" si="22"/>
        <v>0</v>
      </c>
    </row>
    <row r="247" spans="1:19" ht="15">
      <c r="A247" s="57" t="s">
        <v>3</v>
      </c>
      <c r="B247" s="29" t="s">
        <v>365</v>
      </c>
      <c r="C247" s="22" t="s">
        <v>5</v>
      </c>
      <c r="D247" s="58">
        <v>50</v>
      </c>
      <c r="E247" s="37">
        <v>0.7</v>
      </c>
      <c r="F247" s="166"/>
      <c r="G247" s="167"/>
      <c r="I247" s="57" t="s">
        <v>3</v>
      </c>
      <c r="J247" s="29" t="s">
        <v>307</v>
      </c>
      <c r="K247" s="22" t="s">
        <v>5</v>
      </c>
      <c r="L247" s="62">
        <v>50</v>
      </c>
      <c r="M247" s="37">
        <v>0.7</v>
      </c>
      <c r="N247" s="166"/>
      <c r="O247" s="167"/>
      <c r="P247" s="113">
        <f t="shared" si="25"/>
        <v>0</v>
      </c>
      <c r="S247" s="113">
        <f t="shared" si="22"/>
        <v>0</v>
      </c>
    </row>
    <row r="248" spans="1:19" ht="15">
      <c r="A248" s="57" t="s">
        <v>3</v>
      </c>
      <c r="B248" s="29" t="s">
        <v>366</v>
      </c>
      <c r="C248" s="22" t="s">
        <v>5</v>
      </c>
      <c r="D248" s="58">
        <v>50</v>
      </c>
      <c r="E248" s="37">
        <v>0.7</v>
      </c>
      <c r="F248" s="166"/>
      <c r="G248" s="167"/>
      <c r="I248" s="57" t="s">
        <v>3</v>
      </c>
      <c r="J248" s="29" t="s">
        <v>445</v>
      </c>
      <c r="K248" s="22" t="s">
        <v>439</v>
      </c>
      <c r="L248" s="62">
        <v>50</v>
      </c>
      <c r="M248" s="37">
        <v>0.8</v>
      </c>
      <c r="N248" s="166"/>
      <c r="O248" s="167"/>
      <c r="P248" s="113">
        <f t="shared" si="25"/>
        <v>0</v>
      </c>
      <c r="S248" s="113">
        <f t="shared" si="22"/>
        <v>0</v>
      </c>
    </row>
    <row r="249" spans="1:19" ht="15">
      <c r="A249" s="57" t="s">
        <v>3</v>
      </c>
      <c r="B249" s="29" t="s">
        <v>367</v>
      </c>
      <c r="C249" s="22" t="s">
        <v>5</v>
      </c>
      <c r="D249" s="58">
        <v>50</v>
      </c>
      <c r="E249" s="37">
        <v>0.97</v>
      </c>
      <c r="F249" s="166"/>
      <c r="G249" s="167"/>
      <c r="I249" s="57" t="s">
        <v>3</v>
      </c>
      <c r="J249" s="29" t="s">
        <v>446</v>
      </c>
      <c r="K249" s="22" t="s">
        <v>5</v>
      </c>
      <c r="L249" s="62">
        <v>50</v>
      </c>
      <c r="M249" s="37">
        <v>0.52</v>
      </c>
      <c r="N249" s="166"/>
      <c r="O249" s="167"/>
      <c r="P249" s="113">
        <f t="shared" si="25"/>
        <v>0</v>
      </c>
      <c r="S249" s="113">
        <f t="shared" si="22"/>
        <v>0</v>
      </c>
    </row>
    <row r="250" spans="1:19" ht="15">
      <c r="A250" s="57" t="s">
        <v>3</v>
      </c>
      <c r="B250" s="29" t="s">
        <v>368</v>
      </c>
      <c r="C250" s="22" t="s">
        <v>5</v>
      </c>
      <c r="D250" s="58">
        <v>30</v>
      </c>
      <c r="E250" s="37">
        <v>1.84</v>
      </c>
      <c r="F250" s="166"/>
      <c r="G250" s="167"/>
      <c r="I250" s="57" t="s">
        <v>3</v>
      </c>
      <c r="J250" s="29" t="s">
        <v>447</v>
      </c>
      <c r="K250" s="22" t="s">
        <v>439</v>
      </c>
      <c r="L250" s="62">
        <v>50</v>
      </c>
      <c r="M250" s="37">
        <v>0.71</v>
      </c>
      <c r="N250" s="166"/>
      <c r="O250" s="167"/>
      <c r="P250" s="113">
        <f t="shared" si="25"/>
        <v>0</v>
      </c>
      <c r="S250" s="113">
        <f t="shared" si="22"/>
        <v>0</v>
      </c>
    </row>
    <row r="251" spans="1:19" ht="15">
      <c r="A251" s="57" t="s">
        <v>3</v>
      </c>
      <c r="B251" s="48" t="s">
        <v>369</v>
      </c>
      <c r="C251" s="49" t="s">
        <v>370</v>
      </c>
      <c r="D251" s="49" t="s">
        <v>89</v>
      </c>
      <c r="E251" s="20">
        <v>0.76</v>
      </c>
      <c r="F251" s="166"/>
      <c r="G251" s="167"/>
      <c r="I251" s="57" t="s">
        <v>3</v>
      </c>
      <c r="J251" s="29" t="s">
        <v>448</v>
      </c>
      <c r="K251" s="22" t="s">
        <v>439</v>
      </c>
      <c r="L251" s="62">
        <v>50</v>
      </c>
      <c r="M251" s="37">
        <v>0.7</v>
      </c>
      <c r="N251" s="166"/>
      <c r="O251" s="167"/>
      <c r="P251" s="113">
        <f t="shared" si="25"/>
        <v>0</v>
      </c>
      <c r="S251" s="113">
        <f t="shared" si="22"/>
        <v>0</v>
      </c>
    </row>
    <row r="252" spans="1:19" ht="15">
      <c r="A252" s="57" t="s">
        <v>3</v>
      </c>
      <c r="B252" s="29" t="s">
        <v>371</v>
      </c>
      <c r="C252" s="22" t="s">
        <v>5</v>
      </c>
      <c r="D252" s="58">
        <v>50</v>
      </c>
      <c r="E252" s="37">
        <v>0.98</v>
      </c>
      <c r="F252" s="166"/>
      <c r="G252" s="167"/>
      <c r="I252" s="57" t="s">
        <v>3</v>
      </c>
      <c r="J252" s="44" t="s">
        <v>449</v>
      </c>
      <c r="K252" s="52" t="s">
        <v>450</v>
      </c>
      <c r="L252" s="54">
        <v>50</v>
      </c>
      <c r="M252" s="20">
        <v>1.04</v>
      </c>
      <c r="N252" s="166"/>
      <c r="O252" s="167"/>
      <c r="P252" s="113">
        <f t="shared" si="25"/>
        <v>0</v>
      </c>
      <c r="S252" s="113">
        <f t="shared" si="22"/>
        <v>0</v>
      </c>
    </row>
    <row r="253" spans="1:19" ht="15">
      <c r="A253" s="57" t="s">
        <v>3</v>
      </c>
      <c r="B253" s="29" t="s">
        <v>197</v>
      </c>
      <c r="C253" s="22" t="s">
        <v>5</v>
      </c>
      <c r="D253" s="58">
        <v>50</v>
      </c>
      <c r="E253" s="37">
        <v>1.06</v>
      </c>
      <c r="F253" s="166"/>
      <c r="G253" s="167"/>
      <c r="I253" s="57" t="s">
        <v>3</v>
      </c>
      <c r="J253" s="29" t="s">
        <v>451</v>
      </c>
      <c r="K253" s="22" t="s">
        <v>439</v>
      </c>
      <c r="L253" s="62">
        <v>50</v>
      </c>
      <c r="M253" s="35">
        <v>0.74</v>
      </c>
      <c r="N253" s="166"/>
      <c r="O253" s="167"/>
      <c r="P253" s="113">
        <f t="shared" si="25"/>
        <v>0</v>
      </c>
      <c r="S253" s="113">
        <f t="shared" si="22"/>
        <v>0</v>
      </c>
    </row>
    <row r="254" spans="1:19" ht="15">
      <c r="A254" s="57" t="s">
        <v>3</v>
      </c>
      <c r="B254" s="48" t="s">
        <v>372</v>
      </c>
      <c r="C254" s="22" t="s">
        <v>5</v>
      </c>
      <c r="D254" s="49" t="s">
        <v>89</v>
      </c>
      <c r="E254" s="20">
        <v>1.55</v>
      </c>
      <c r="F254" s="166"/>
      <c r="G254" s="167"/>
      <c r="I254" s="57" t="s">
        <v>3</v>
      </c>
      <c r="J254" s="29" t="s">
        <v>452</v>
      </c>
      <c r="K254" s="22" t="s">
        <v>439</v>
      </c>
      <c r="L254" s="62">
        <v>50</v>
      </c>
      <c r="M254" s="37">
        <v>0.47</v>
      </c>
      <c r="N254" s="166"/>
      <c r="O254" s="167"/>
      <c r="P254" s="113">
        <f t="shared" si="25"/>
        <v>0</v>
      </c>
      <c r="S254" s="113">
        <f t="shared" si="22"/>
        <v>0</v>
      </c>
    </row>
    <row r="255" spans="1:19" ht="15">
      <c r="A255" s="46" t="s">
        <v>373</v>
      </c>
      <c r="B255" s="25"/>
      <c r="C255" s="50"/>
      <c r="D255" s="46"/>
      <c r="E255" s="35"/>
      <c r="F255" s="172"/>
      <c r="G255" s="173"/>
      <c r="I255" s="57" t="s">
        <v>3</v>
      </c>
      <c r="J255" s="29" t="s">
        <v>453</v>
      </c>
      <c r="K255" s="22" t="s">
        <v>439</v>
      </c>
      <c r="L255" s="62">
        <v>50</v>
      </c>
      <c r="M255" s="37">
        <v>0.68</v>
      </c>
      <c r="N255" s="166"/>
      <c r="O255" s="167"/>
      <c r="P255" s="113"/>
      <c r="S255" s="113">
        <f t="shared" si="22"/>
        <v>0</v>
      </c>
    </row>
    <row r="256" spans="1:19" ht="15">
      <c r="A256" s="57" t="s">
        <v>3</v>
      </c>
      <c r="B256" s="21" t="s">
        <v>374</v>
      </c>
      <c r="C256" s="22" t="s">
        <v>5</v>
      </c>
      <c r="D256" s="30">
        <v>50</v>
      </c>
      <c r="E256" s="37">
        <v>0.96</v>
      </c>
      <c r="F256" s="166"/>
      <c r="G256" s="167"/>
      <c r="I256" s="46" t="s">
        <v>454</v>
      </c>
      <c r="K256" s="50"/>
      <c r="L256" s="46"/>
      <c r="M256" s="35"/>
      <c r="N256" s="172"/>
      <c r="O256" s="173"/>
      <c r="P256" s="113">
        <f t="shared" si="25"/>
        <v>0</v>
      </c>
      <c r="S256" s="113"/>
    </row>
    <row r="257" spans="1:19" ht="22.5">
      <c r="A257" s="57" t="s">
        <v>3</v>
      </c>
      <c r="B257" s="48" t="s">
        <v>375</v>
      </c>
      <c r="C257" s="22" t="s">
        <v>5</v>
      </c>
      <c r="D257" s="60">
        <v>20</v>
      </c>
      <c r="E257" s="37">
        <v>2.02</v>
      </c>
      <c r="F257" s="166"/>
      <c r="G257" s="167"/>
      <c r="I257" s="57" t="s">
        <v>3</v>
      </c>
      <c r="J257" s="29" t="s">
        <v>455</v>
      </c>
      <c r="K257" s="22" t="s">
        <v>5</v>
      </c>
      <c r="L257" s="58">
        <v>50</v>
      </c>
      <c r="M257" s="37">
        <v>1.19</v>
      </c>
      <c r="N257" s="166"/>
      <c r="O257" s="167"/>
      <c r="P257" s="113">
        <f t="shared" si="25"/>
        <v>0</v>
      </c>
      <c r="S257" s="113">
        <f t="shared" si="22"/>
        <v>0</v>
      </c>
    </row>
    <row r="258" spans="1:19" ht="15">
      <c r="A258" s="57" t="s">
        <v>3</v>
      </c>
      <c r="B258" s="48" t="s">
        <v>376</v>
      </c>
      <c r="C258" s="22" t="s">
        <v>5</v>
      </c>
      <c r="D258" s="60">
        <v>30</v>
      </c>
      <c r="E258" s="37">
        <v>3.11</v>
      </c>
      <c r="F258" s="166"/>
      <c r="G258" s="167"/>
      <c r="I258" s="57" t="s">
        <v>3</v>
      </c>
      <c r="J258" s="29" t="s">
        <v>456</v>
      </c>
      <c r="K258" s="22" t="s">
        <v>5</v>
      </c>
      <c r="L258" s="58">
        <v>50</v>
      </c>
      <c r="M258" s="35">
        <v>0.77</v>
      </c>
      <c r="N258" s="166"/>
      <c r="O258" s="167"/>
      <c r="P258" s="113">
        <f t="shared" si="25"/>
        <v>0</v>
      </c>
      <c r="S258" s="113">
        <f t="shared" si="22"/>
        <v>0</v>
      </c>
    </row>
    <row r="259" spans="1:19" ht="15">
      <c r="A259" s="57" t="s">
        <v>3</v>
      </c>
      <c r="B259" s="21" t="s">
        <v>377</v>
      </c>
      <c r="C259" s="22" t="s">
        <v>5</v>
      </c>
      <c r="D259" s="30">
        <v>50</v>
      </c>
      <c r="E259" s="35">
        <v>0.79</v>
      </c>
      <c r="F259" s="166"/>
      <c r="G259" s="167"/>
      <c r="I259" s="57" t="s">
        <v>3</v>
      </c>
      <c r="J259" s="48" t="s">
        <v>457</v>
      </c>
      <c r="K259" s="22" t="s">
        <v>5</v>
      </c>
      <c r="L259" s="60">
        <v>30</v>
      </c>
      <c r="M259" s="37">
        <v>2.54</v>
      </c>
      <c r="N259" s="166"/>
      <c r="O259" s="167"/>
      <c r="P259" s="113">
        <f t="shared" si="25"/>
        <v>0</v>
      </c>
      <c r="S259" s="113">
        <f t="shared" si="22"/>
        <v>0</v>
      </c>
    </row>
    <row r="260" spans="1:19" ht="15">
      <c r="A260" s="57" t="s">
        <v>3</v>
      </c>
      <c r="B260" s="29" t="s">
        <v>378</v>
      </c>
      <c r="C260" s="22" t="s">
        <v>5</v>
      </c>
      <c r="D260" s="58">
        <v>50</v>
      </c>
      <c r="E260" s="37">
        <v>0.79</v>
      </c>
      <c r="F260" s="166"/>
      <c r="G260" s="167"/>
      <c r="I260" s="57" t="s">
        <v>3</v>
      </c>
      <c r="J260" s="29" t="s">
        <v>458</v>
      </c>
      <c r="K260" s="22" t="s">
        <v>5</v>
      </c>
      <c r="L260" s="58">
        <v>50</v>
      </c>
      <c r="M260" s="37">
        <v>0.94</v>
      </c>
      <c r="N260" s="166"/>
      <c r="O260" s="167"/>
      <c r="P260" s="113">
        <f t="shared" si="25"/>
        <v>0</v>
      </c>
      <c r="S260" s="113">
        <f t="shared" si="22"/>
        <v>0</v>
      </c>
    </row>
    <row r="261" spans="1:19" ht="15">
      <c r="A261" s="57" t="s">
        <v>3</v>
      </c>
      <c r="B261" s="29" t="s">
        <v>379</v>
      </c>
      <c r="C261" s="22" t="s">
        <v>5</v>
      </c>
      <c r="D261" s="58">
        <v>50</v>
      </c>
      <c r="E261" s="37">
        <v>0.73</v>
      </c>
      <c r="F261" s="166"/>
      <c r="G261" s="167"/>
      <c r="I261" s="57" t="s">
        <v>3</v>
      </c>
      <c r="J261" s="29" t="s">
        <v>459</v>
      </c>
      <c r="K261" s="22" t="s">
        <v>5</v>
      </c>
      <c r="L261" s="58">
        <v>50</v>
      </c>
      <c r="M261" s="37">
        <v>0.76</v>
      </c>
      <c r="N261" s="166"/>
      <c r="O261" s="167"/>
      <c r="P261" s="113">
        <f t="shared" si="25"/>
        <v>0</v>
      </c>
      <c r="S261" s="113">
        <f t="shared" si="22"/>
        <v>0</v>
      </c>
    </row>
    <row r="262" spans="1:19" ht="15">
      <c r="A262" s="57" t="s">
        <v>3</v>
      </c>
      <c r="B262" s="29" t="s">
        <v>380</v>
      </c>
      <c r="C262" s="22" t="s">
        <v>5</v>
      </c>
      <c r="D262" s="58">
        <v>50</v>
      </c>
      <c r="E262" s="37">
        <v>0.79</v>
      </c>
      <c r="F262" s="166"/>
      <c r="G262" s="167"/>
      <c r="I262" s="57" t="s">
        <v>3</v>
      </c>
      <c r="J262" s="46" t="s">
        <v>460</v>
      </c>
      <c r="K262" s="50"/>
      <c r="L262" s="46"/>
      <c r="M262" s="35"/>
      <c r="N262" s="172"/>
      <c r="O262" s="173"/>
      <c r="P262" s="113">
        <f t="shared" si="25"/>
        <v>0</v>
      </c>
      <c r="S262" s="113"/>
    </row>
    <row r="263" spans="1:19" ht="15">
      <c r="A263" s="57" t="s">
        <v>3</v>
      </c>
      <c r="B263" s="48" t="s">
        <v>381</v>
      </c>
      <c r="C263" s="22" t="s">
        <v>5</v>
      </c>
      <c r="D263" s="34">
        <v>50</v>
      </c>
      <c r="E263" s="35">
        <v>2.11</v>
      </c>
      <c r="F263" s="166"/>
      <c r="G263" s="167"/>
      <c r="I263" s="57" t="s">
        <v>3</v>
      </c>
      <c r="J263" s="21" t="s">
        <v>461</v>
      </c>
      <c r="K263" s="22" t="s">
        <v>462</v>
      </c>
      <c r="L263" s="58">
        <v>30</v>
      </c>
      <c r="M263" s="35">
        <v>1.49</v>
      </c>
      <c r="N263" s="166"/>
      <c r="O263" s="167"/>
      <c r="P263" s="113">
        <f t="shared" si="25"/>
        <v>0</v>
      </c>
      <c r="S263" s="113">
        <f t="shared" si="22"/>
        <v>0</v>
      </c>
    </row>
    <row r="264" spans="1:19" ht="15">
      <c r="A264" s="57" t="s">
        <v>3</v>
      </c>
      <c r="B264" s="29" t="s">
        <v>382</v>
      </c>
      <c r="C264" s="22" t="s">
        <v>5</v>
      </c>
      <c r="D264" s="58">
        <v>50</v>
      </c>
      <c r="E264" s="37">
        <v>0.92</v>
      </c>
      <c r="F264" s="166"/>
      <c r="G264" s="167"/>
      <c r="I264" s="57" t="s">
        <v>3</v>
      </c>
      <c r="J264" s="21" t="s">
        <v>463</v>
      </c>
      <c r="K264" s="22" t="s">
        <v>462</v>
      </c>
      <c r="L264" s="58">
        <v>30</v>
      </c>
      <c r="M264" s="35">
        <v>1.78</v>
      </c>
      <c r="N264" s="166"/>
      <c r="O264" s="167"/>
      <c r="P264" s="113">
        <f t="shared" si="25"/>
        <v>0</v>
      </c>
      <c r="S264" s="113">
        <f t="shared" si="22"/>
        <v>0</v>
      </c>
    </row>
    <row r="265" spans="1:19" ht="15">
      <c r="A265" s="57" t="s">
        <v>3</v>
      </c>
      <c r="B265" s="48" t="s">
        <v>383</v>
      </c>
      <c r="C265" s="22" t="s">
        <v>5</v>
      </c>
      <c r="D265" s="34">
        <v>30</v>
      </c>
      <c r="E265" s="31">
        <v>1.45</v>
      </c>
      <c r="F265" s="166"/>
      <c r="G265" s="167"/>
      <c r="I265" s="57" t="s">
        <v>3</v>
      </c>
      <c r="J265" s="21" t="s">
        <v>464</v>
      </c>
      <c r="K265" s="22" t="s">
        <v>462</v>
      </c>
      <c r="L265" s="58">
        <v>30</v>
      </c>
      <c r="M265" s="35">
        <v>1.61</v>
      </c>
      <c r="N265" s="166"/>
      <c r="O265" s="167"/>
      <c r="P265" s="113">
        <f t="shared" si="25"/>
        <v>0</v>
      </c>
      <c r="S265" s="113">
        <f t="shared" si="22"/>
        <v>0</v>
      </c>
    </row>
    <row r="266" spans="1:19" ht="15">
      <c r="A266" s="57" t="s">
        <v>3</v>
      </c>
      <c r="B266" s="29" t="s">
        <v>384</v>
      </c>
      <c r="C266" s="22" t="s">
        <v>5</v>
      </c>
      <c r="D266" s="58">
        <v>50</v>
      </c>
      <c r="E266" s="37">
        <v>1.17</v>
      </c>
      <c r="F266" s="166"/>
      <c r="G266" s="167"/>
      <c r="I266" s="57" t="s">
        <v>3</v>
      </c>
      <c r="J266" s="29" t="s">
        <v>465</v>
      </c>
      <c r="K266" s="22" t="s">
        <v>462</v>
      </c>
      <c r="L266" s="58">
        <v>30</v>
      </c>
      <c r="M266" s="37">
        <v>1.53</v>
      </c>
      <c r="N266" s="166"/>
      <c r="O266" s="167"/>
      <c r="P266" s="113">
        <f t="shared" si="25"/>
        <v>0</v>
      </c>
      <c r="S266" s="113">
        <f t="shared" si="22"/>
        <v>0</v>
      </c>
    </row>
    <row r="267" spans="1:19" ht="15">
      <c r="A267" s="57" t="s">
        <v>3</v>
      </c>
      <c r="B267" s="29" t="s">
        <v>385</v>
      </c>
      <c r="C267" s="22" t="s">
        <v>5</v>
      </c>
      <c r="D267" s="58">
        <v>50</v>
      </c>
      <c r="E267" s="37">
        <v>0.77</v>
      </c>
      <c r="F267" s="166"/>
      <c r="G267" s="167"/>
      <c r="I267" s="46" t="s">
        <v>466</v>
      </c>
      <c r="K267" s="50"/>
      <c r="L267" s="65"/>
      <c r="M267" s="35"/>
      <c r="N267" s="172"/>
      <c r="O267" s="173"/>
      <c r="P267" s="113">
        <f t="shared" si="25"/>
        <v>0</v>
      </c>
      <c r="S267" s="113"/>
    </row>
    <row r="268" spans="1:19" ht="15">
      <c r="A268" s="57" t="s">
        <v>3</v>
      </c>
      <c r="B268" s="48" t="s">
        <v>386</v>
      </c>
      <c r="C268" s="22" t="s">
        <v>5</v>
      </c>
      <c r="D268" s="41">
        <v>50</v>
      </c>
      <c r="E268" s="31">
        <v>1.25</v>
      </c>
      <c r="F268" s="166"/>
      <c r="G268" s="167"/>
      <c r="I268" s="42" t="s">
        <v>668</v>
      </c>
      <c r="J268" s="29" t="s">
        <v>467</v>
      </c>
      <c r="K268" s="22" t="s">
        <v>82</v>
      </c>
      <c r="L268" s="30">
        <v>200</v>
      </c>
      <c r="M268" s="37">
        <v>0.41</v>
      </c>
      <c r="N268" s="166"/>
      <c r="O268" s="167"/>
      <c r="P268" s="113">
        <f t="shared" si="25"/>
        <v>0</v>
      </c>
      <c r="S268" s="113">
        <f t="shared" si="22"/>
        <v>0</v>
      </c>
    </row>
    <row r="269" spans="1:19" ht="15">
      <c r="A269" s="57" t="s">
        <v>3</v>
      </c>
      <c r="B269" s="59" t="s">
        <v>387</v>
      </c>
      <c r="C269" s="22" t="s">
        <v>5</v>
      </c>
      <c r="D269" s="34">
        <v>50</v>
      </c>
      <c r="E269" s="37">
        <v>1.38</v>
      </c>
      <c r="F269" s="166"/>
      <c r="G269" s="167"/>
      <c r="I269" s="42" t="s">
        <v>668</v>
      </c>
      <c r="J269" s="29" t="s">
        <v>468</v>
      </c>
      <c r="K269" s="22" t="s">
        <v>82</v>
      </c>
      <c r="L269" s="30">
        <v>100</v>
      </c>
      <c r="M269" s="37">
        <v>0.41</v>
      </c>
      <c r="N269" s="166"/>
      <c r="O269" s="167"/>
      <c r="P269" s="113">
        <f t="shared" si="25"/>
        <v>0</v>
      </c>
      <c r="S269" s="113">
        <f t="shared" si="22"/>
        <v>0</v>
      </c>
    </row>
    <row r="270" spans="1:19" ht="15">
      <c r="A270" s="57" t="s">
        <v>3</v>
      </c>
      <c r="B270" s="29" t="s">
        <v>388</v>
      </c>
      <c r="C270" s="22" t="s">
        <v>5</v>
      </c>
      <c r="D270" s="58">
        <v>50</v>
      </c>
      <c r="E270" s="35">
        <v>0.94</v>
      </c>
      <c r="F270" s="166"/>
      <c r="G270" s="167"/>
      <c r="I270" s="42" t="s">
        <v>668</v>
      </c>
      <c r="J270" s="29" t="s">
        <v>469</v>
      </c>
      <c r="K270" s="22" t="s">
        <v>82</v>
      </c>
      <c r="L270" s="30">
        <v>200</v>
      </c>
      <c r="M270" s="37">
        <v>0.41</v>
      </c>
      <c r="N270" s="166"/>
      <c r="O270" s="167"/>
      <c r="P270" s="113">
        <f t="shared" si="25"/>
        <v>0</v>
      </c>
      <c r="S270" s="113">
        <f t="shared" si="22"/>
        <v>0</v>
      </c>
    </row>
    <row r="271" spans="1:19" ht="15">
      <c r="A271" s="57" t="s">
        <v>3</v>
      </c>
      <c r="B271" s="29" t="s">
        <v>389</v>
      </c>
      <c r="C271" s="22" t="s">
        <v>5</v>
      </c>
      <c r="D271" s="58">
        <v>50</v>
      </c>
      <c r="E271" s="35">
        <v>0.92</v>
      </c>
      <c r="F271" s="166"/>
      <c r="G271" s="167"/>
      <c r="I271" s="42" t="s">
        <v>668</v>
      </c>
      <c r="J271" s="29" t="s">
        <v>470</v>
      </c>
      <c r="K271" s="22" t="s">
        <v>82</v>
      </c>
      <c r="L271" s="30">
        <v>100</v>
      </c>
      <c r="M271" s="37">
        <v>0.41</v>
      </c>
      <c r="N271" s="166"/>
      <c r="O271" s="167"/>
      <c r="P271" s="113">
        <f t="shared" si="25"/>
        <v>0</v>
      </c>
      <c r="S271" s="113">
        <f t="shared" si="22"/>
        <v>0</v>
      </c>
    </row>
    <row r="272" spans="1:19" ht="15">
      <c r="A272" s="57" t="s">
        <v>3</v>
      </c>
      <c r="B272" s="29" t="s">
        <v>390</v>
      </c>
      <c r="C272" s="22" t="s">
        <v>5</v>
      </c>
      <c r="D272" s="58">
        <v>50</v>
      </c>
      <c r="E272" s="37">
        <v>0.81</v>
      </c>
      <c r="F272" s="166"/>
      <c r="G272" s="167"/>
      <c r="I272" s="42" t="s">
        <v>668</v>
      </c>
      <c r="J272" s="29" t="s">
        <v>471</v>
      </c>
      <c r="K272" s="22" t="s">
        <v>82</v>
      </c>
      <c r="L272" s="30">
        <v>200</v>
      </c>
      <c r="M272" s="37">
        <v>0.41</v>
      </c>
      <c r="N272" s="166"/>
      <c r="O272" s="167"/>
      <c r="P272" s="113">
        <f t="shared" si="25"/>
        <v>0</v>
      </c>
      <c r="S272" s="113">
        <f t="shared" si="22"/>
        <v>0</v>
      </c>
    </row>
    <row r="273" spans="1:19" ht="15">
      <c r="A273" s="57" t="s">
        <v>3</v>
      </c>
      <c r="B273" s="44" t="s">
        <v>391</v>
      </c>
      <c r="C273" s="52" t="s">
        <v>5</v>
      </c>
      <c r="D273" s="53">
        <v>50</v>
      </c>
      <c r="E273" s="20">
        <v>1.06</v>
      </c>
      <c r="F273" s="166"/>
      <c r="G273" s="167"/>
      <c r="I273" s="42" t="s">
        <v>668</v>
      </c>
      <c r="J273" s="29" t="s">
        <v>472</v>
      </c>
      <c r="K273" s="22" t="s">
        <v>82</v>
      </c>
      <c r="L273" s="30">
        <v>100</v>
      </c>
      <c r="M273" s="37">
        <v>0.41</v>
      </c>
      <c r="N273" s="166"/>
      <c r="O273" s="167"/>
      <c r="P273" s="113">
        <f t="shared" si="25"/>
        <v>0</v>
      </c>
      <c r="S273" s="113">
        <f t="shared" si="22"/>
        <v>0</v>
      </c>
    </row>
    <row r="274" spans="1:19" ht="15">
      <c r="A274" s="57" t="s">
        <v>3</v>
      </c>
      <c r="B274" s="29" t="s">
        <v>392</v>
      </c>
      <c r="C274" s="22" t="s">
        <v>5</v>
      </c>
      <c r="D274" s="58">
        <v>50</v>
      </c>
      <c r="E274" s="37">
        <v>1</v>
      </c>
      <c r="F274" s="166"/>
      <c r="G274" s="167"/>
      <c r="I274" s="42" t="s">
        <v>668</v>
      </c>
      <c r="J274" s="29" t="s">
        <v>473</v>
      </c>
      <c r="K274" s="22" t="s">
        <v>82</v>
      </c>
      <c r="L274" s="30">
        <v>200</v>
      </c>
      <c r="M274" s="37">
        <v>0.45</v>
      </c>
      <c r="N274" s="166"/>
      <c r="O274" s="167"/>
      <c r="P274" s="113">
        <f t="shared" si="25"/>
        <v>0</v>
      </c>
      <c r="S274" s="113">
        <f t="shared" si="22"/>
        <v>0</v>
      </c>
    </row>
    <row r="275" spans="1:19" ht="15">
      <c r="A275" s="57" t="s">
        <v>3</v>
      </c>
      <c r="B275" s="44" t="s">
        <v>393</v>
      </c>
      <c r="C275" s="52" t="s">
        <v>5</v>
      </c>
      <c r="D275" s="53">
        <v>50</v>
      </c>
      <c r="E275" s="20">
        <v>1.23</v>
      </c>
      <c r="F275" s="166"/>
      <c r="G275" s="167"/>
      <c r="I275" s="42" t="s">
        <v>668</v>
      </c>
      <c r="J275" s="29" t="s">
        <v>474</v>
      </c>
      <c r="K275" s="22" t="s">
        <v>82</v>
      </c>
      <c r="L275" s="30">
        <v>100</v>
      </c>
      <c r="M275" s="37">
        <v>0.45</v>
      </c>
      <c r="N275" s="166"/>
      <c r="O275" s="167"/>
      <c r="P275" s="113">
        <f t="shared" si="25"/>
        <v>0</v>
      </c>
      <c r="S275" s="113">
        <f t="shared" si="22"/>
        <v>0</v>
      </c>
    </row>
    <row r="276" spans="1:19" ht="15">
      <c r="A276" s="57" t="s">
        <v>3</v>
      </c>
      <c r="B276" s="29" t="s">
        <v>394</v>
      </c>
      <c r="C276" s="22" t="s">
        <v>5</v>
      </c>
      <c r="D276" s="58">
        <v>30</v>
      </c>
      <c r="E276" s="37">
        <v>2.0699999999999998</v>
      </c>
      <c r="F276" s="166"/>
      <c r="G276" s="167"/>
      <c r="I276" s="42" t="s">
        <v>668</v>
      </c>
      <c r="J276" s="29" t="s">
        <v>475</v>
      </c>
      <c r="K276" s="22" t="s">
        <v>82</v>
      </c>
      <c r="L276" s="30">
        <v>200</v>
      </c>
      <c r="M276" s="37">
        <v>0.41</v>
      </c>
      <c r="N276" s="166"/>
      <c r="O276" s="167"/>
      <c r="P276" s="113">
        <f t="shared" si="25"/>
        <v>0</v>
      </c>
      <c r="S276" s="113">
        <f t="shared" si="22"/>
        <v>0</v>
      </c>
    </row>
    <row r="277" spans="1:19" ht="15">
      <c r="A277" s="57" t="s">
        <v>3</v>
      </c>
      <c r="B277" s="29" t="s">
        <v>395</v>
      </c>
      <c r="C277" s="22" t="s">
        <v>5</v>
      </c>
      <c r="D277" s="58">
        <v>50</v>
      </c>
      <c r="E277" s="35">
        <v>0.98</v>
      </c>
      <c r="F277" s="166"/>
      <c r="G277" s="167"/>
      <c r="I277" s="42" t="s">
        <v>668</v>
      </c>
      <c r="J277" s="29" t="s">
        <v>476</v>
      </c>
      <c r="K277" s="22" t="s">
        <v>82</v>
      </c>
      <c r="L277" s="30">
        <v>100</v>
      </c>
      <c r="M277" s="37">
        <v>0.41</v>
      </c>
      <c r="N277" s="166"/>
      <c r="O277" s="167"/>
      <c r="P277" s="113">
        <f t="shared" si="25"/>
        <v>0</v>
      </c>
      <c r="S277" s="113">
        <f t="shared" si="22"/>
        <v>0</v>
      </c>
    </row>
    <row r="278" spans="1:19" ht="15">
      <c r="A278" s="57" t="s">
        <v>3</v>
      </c>
      <c r="B278" s="48" t="s">
        <v>396</v>
      </c>
      <c r="C278" s="22" t="s">
        <v>5</v>
      </c>
      <c r="D278" s="41">
        <v>50</v>
      </c>
      <c r="E278" s="31">
        <v>1.05</v>
      </c>
      <c r="F278" s="166"/>
      <c r="G278" s="167"/>
      <c r="I278" s="42" t="s">
        <v>668</v>
      </c>
      <c r="J278" s="29" t="s">
        <v>477</v>
      </c>
      <c r="K278" s="22" t="s">
        <v>82</v>
      </c>
      <c r="L278" s="30">
        <v>200</v>
      </c>
      <c r="M278" s="37">
        <v>0.41</v>
      </c>
      <c r="N278" s="166"/>
      <c r="O278" s="167"/>
      <c r="P278" s="113">
        <f t="shared" si="25"/>
        <v>0</v>
      </c>
      <c r="S278" s="113">
        <f t="shared" si="22"/>
        <v>0</v>
      </c>
    </row>
    <row r="279" spans="1:19" ht="15">
      <c r="A279" s="57" t="s">
        <v>3</v>
      </c>
      <c r="B279" s="29" t="s">
        <v>397</v>
      </c>
      <c r="C279" s="22" t="s">
        <v>5</v>
      </c>
      <c r="D279" s="58">
        <v>50</v>
      </c>
      <c r="E279" s="35">
        <v>0.95</v>
      </c>
      <c r="F279" s="166"/>
      <c r="G279" s="167"/>
      <c r="I279" s="42" t="s">
        <v>668</v>
      </c>
      <c r="J279" s="29" t="s">
        <v>478</v>
      </c>
      <c r="K279" s="22" t="s">
        <v>82</v>
      </c>
      <c r="L279" s="30">
        <v>100</v>
      </c>
      <c r="M279" s="37">
        <v>0.41</v>
      </c>
      <c r="N279" s="166"/>
      <c r="O279" s="167"/>
      <c r="P279" s="113">
        <f t="shared" si="25"/>
        <v>0</v>
      </c>
      <c r="S279" s="113">
        <f t="shared" si="22"/>
        <v>0</v>
      </c>
    </row>
    <row r="280" spans="1:19" ht="15">
      <c r="A280" s="46" t="s">
        <v>398</v>
      </c>
      <c r="B280" s="25"/>
      <c r="C280" s="50"/>
      <c r="D280" s="46"/>
      <c r="E280" s="35"/>
      <c r="F280" s="172"/>
      <c r="G280" s="173"/>
      <c r="I280" s="42" t="s">
        <v>668</v>
      </c>
      <c r="J280" s="29" t="s">
        <v>479</v>
      </c>
      <c r="K280" s="22" t="s">
        <v>82</v>
      </c>
      <c r="L280" s="30">
        <v>200</v>
      </c>
      <c r="M280" s="37">
        <v>0.41</v>
      </c>
      <c r="N280" s="166"/>
      <c r="O280" s="167"/>
      <c r="P280" s="113"/>
      <c r="S280" s="113">
        <f t="shared" si="22"/>
        <v>0</v>
      </c>
    </row>
    <row r="281" spans="1:19" ht="15">
      <c r="A281" s="57" t="s">
        <v>3</v>
      </c>
      <c r="B281" s="29" t="s">
        <v>399</v>
      </c>
      <c r="C281" s="22" t="s">
        <v>5</v>
      </c>
      <c r="D281" s="58">
        <v>50</v>
      </c>
      <c r="E281" s="37">
        <v>0.82</v>
      </c>
      <c r="F281" s="166"/>
      <c r="G281" s="167"/>
      <c r="I281" s="42" t="s">
        <v>668</v>
      </c>
      <c r="J281" s="29" t="s">
        <v>480</v>
      </c>
      <c r="K281" s="22" t="s">
        <v>82</v>
      </c>
      <c r="L281" s="30">
        <v>100</v>
      </c>
      <c r="M281" s="37">
        <v>0.41</v>
      </c>
      <c r="N281" s="166"/>
      <c r="O281" s="167"/>
      <c r="P281" s="113">
        <f t="shared" si="25"/>
        <v>0</v>
      </c>
      <c r="S281" s="113">
        <f t="shared" si="22"/>
        <v>0</v>
      </c>
    </row>
    <row r="282" spans="1:19" ht="15">
      <c r="A282" s="57" t="s">
        <v>3</v>
      </c>
      <c r="B282" s="48" t="s">
        <v>400</v>
      </c>
      <c r="C282" s="22" t="s">
        <v>5</v>
      </c>
      <c r="D282" s="60">
        <v>50</v>
      </c>
      <c r="E282" s="37">
        <v>1.28</v>
      </c>
      <c r="F282" s="166"/>
      <c r="G282" s="167"/>
      <c r="I282" s="42" t="s">
        <v>668</v>
      </c>
      <c r="J282" s="29" t="s">
        <v>481</v>
      </c>
      <c r="K282" s="22" t="s">
        <v>82</v>
      </c>
      <c r="L282" s="30">
        <v>200</v>
      </c>
      <c r="M282" s="37">
        <v>0.41</v>
      </c>
      <c r="N282" s="166"/>
      <c r="O282" s="167"/>
      <c r="P282" s="113">
        <f t="shared" si="25"/>
        <v>0</v>
      </c>
      <c r="S282" s="113">
        <f t="shared" si="22"/>
        <v>0</v>
      </c>
    </row>
    <row r="283" spans="1:19" ht="15">
      <c r="A283" s="57" t="s">
        <v>3</v>
      </c>
      <c r="B283" s="48" t="s">
        <v>401</v>
      </c>
      <c r="C283" s="22" t="s">
        <v>5</v>
      </c>
      <c r="D283" s="34">
        <v>50</v>
      </c>
      <c r="E283" s="35">
        <v>1.33</v>
      </c>
      <c r="F283" s="166"/>
      <c r="G283" s="167"/>
      <c r="I283" s="42" t="s">
        <v>668</v>
      </c>
      <c r="J283" s="29" t="s">
        <v>482</v>
      </c>
      <c r="K283" s="22" t="s">
        <v>82</v>
      </c>
      <c r="L283" s="30">
        <v>100</v>
      </c>
      <c r="M283" s="37">
        <v>0.41</v>
      </c>
      <c r="N283" s="166"/>
      <c r="O283" s="167"/>
      <c r="P283" s="113">
        <f t="shared" si="25"/>
        <v>0</v>
      </c>
      <c r="S283" s="113">
        <f t="shared" si="22"/>
        <v>0</v>
      </c>
    </row>
    <row r="284" spans="1:19" ht="15">
      <c r="A284" s="57" t="s">
        <v>3</v>
      </c>
      <c r="B284" s="29" t="s">
        <v>402</v>
      </c>
      <c r="C284" s="22" t="s">
        <v>5</v>
      </c>
      <c r="D284" s="58">
        <v>50</v>
      </c>
      <c r="E284" s="37">
        <v>0.77</v>
      </c>
      <c r="F284" s="166"/>
      <c r="G284" s="167"/>
      <c r="I284" s="42" t="s">
        <v>668</v>
      </c>
      <c r="J284" s="48" t="s">
        <v>483</v>
      </c>
      <c r="K284" s="34" t="s">
        <v>443</v>
      </c>
      <c r="L284" s="41">
        <v>200</v>
      </c>
      <c r="M284" s="31">
        <v>0.41</v>
      </c>
      <c r="N284" s="166"/>
      <c r="O284" s="167"/>
      <c r="P284" s="113">
        <f t="shared" si="25"/>
        <v>0</v>
      </c>
      <c r="S284" s="113">
        <f t="shared" si="22"/>
        <v>0</v>
      </c>
    </row>
    <row r="285" spans="1:19" ht="15">
      <c r="A285" s="57" t="s">
        <v>3</v>
      </c>
      <c r="B285" s="29" t="s">
        <v>403</v>
      </c>
      <c r="C285" s="22" t="s">
        <v>5</v>
      </c>
      <c r="D285" s="58">
        <v>50</v>
      </c>
      <c r="E285" s="35">
        <v>0.69</v>
      </c>
      <c r="F285" s="166"/>
      <c r="G285" s="167"/>
      <c r="I285" s="42" t="s">
        <v>668</v>
      </c>
      <c r="J285" s="29" t="s">
        <v>484</v>
      </c>
      <c r="K285" s="22" t="s">
        <v>443</v>
      </c>
      <c r="L285" s="30">
        <v>100</v>
      </c>
      <c r="M285" s="37">
        <v>0.41</v>
      </c>
      <c r="N285" s="166"/>
      <c r="O285" s="167"/>
      <c r="P285" s="113">
        <f t="shared" si="25"/>
        <v>0</v>
      </c>
      <c r="S285" s="113">
        <f t="shared" si="22"/>
        <v>0</v>
      </c>
    </row>
    <row r="286" spans="1:19" ht="15">
      <c r="A286" s="57" t="s">
        <v>3</v>
      </c>
      <c r="B286" s="48" t="s">
        <v>404</v>
      </c>
      <c r="C286" s="22" t="s">
        <v>5</v>
      </c>
      <c r="D286" s="34">
        <v>50</v>
      </c>
      <c r="E286" s="35">
        <v>1.71</v>
      </c>
      <c r="F286" s="166"/>
      <c r="G286" s="167"/>
      <c r="I286" s="46" t="s">
        <v>485</v>
      </c>
      <c r="K286" s="50"/>
      <c r="L286" s="65"/>
      <c r="M286" s="35"/>
      <c r="N286" s="172"/>
      <c r="O286" s="173"/>
      <c r="P286" s="113">
        <f t="shared" si="25"/>
        <v>0</v>
      </c>
      <c r="S286" s="113"/>
    </row>
    <row r="287" spans="1:19" ht="15">
      <c r="A287" s="57" t="s">
        <v>3</v>
      </c>
      <c r="B287" s="29" t="s">
        <v>228</v>
      </c>
      <c r="C287" s="22" t="s">
        <v>5</v>
      </c>
      <c r="D287" s="58">
        <v>50</v>
      </c>
      <c r="E287" s="37">
        <v>1.17</v>
      </c>
      <c r="F287" s="166"/>
      <c r="G287" s="167"/>
      <c r="I287" s="42" t="s">
        <v>668</v>
      </c>
      <c r="J287" s="21" t="s">
        <v>486</v>
      </c>
      <c r="K287" s="22" t="s">
        <v>370</v>
      </c>
      <c r="L287" s="30">
        <v>200</v>
      </c>
      <c r="M287" s="37">
        <v>0.26</v>
      </c>
      <c r="N287" s="166"/>
      <c r="O287" s="167"/>
      <c r="P287" s="113">
        <f t="shared" si="25"/>
        <v>0</v>
      </c>
      <c r="S287" s="113">
        <f t="shared" si="22"/>
        <v>0</v>
      </c>
    </row>
    <row r="288" spans="1:19" ht="15">
      <c r="A288" s="57" t="s">
        <v>3</v>
      </c>
      <c r="B288" s="21" t="s">
        <v>405</v>
      </c>
      <c r="C288" s="61" t="s">
        <v>406</v>
      </c>
      <c r="D288" s="23">
        <v>30</v>
      </c>
      <c r="E288" s="24">
        <v>2.82</v>
      </c>
      <c r="F288" s="166"/>
      <c r="G288" s="167"/>
      <c r="I288" s="42" t="s">
        <v>668</v>
      </c>
      <c r="J288" s="21" t="s">
        <v>487</v>
      </c>
      <c r="K288" s="22" t="s">
        <v>370</v>
      </c>
      <c r="L288" s="30">
        <v>100</v>
      </c>
      <c r="M288" s="37">
        <v>0.26</v>
      </c>
      <c r="N288" s="166"/>
      <c r="O288" s="167"/>
      <c r="P288" s="113">
        <f t="shared" si="25"/>
        <v>0</v>
      </c>
      <c r="S288" s="113">
        <f t="shared" si="22"/>
        <v>0</v>
      </c>
    </row>
    <row r="289" spans="1:19" ht="15">
      <c r="A289" s="57" t="s">
        <v>3</v>
      </c>
      <c r="B289" s="48" t="s">
        <v>407</v>
      </c>
      <c r="C289" s="22" t="s">
        <v>5</v>
      </c>
      <c r="D289" s="41">
        <v>30</v>
      </c>
      <c r="E289" s="31">
        <v>1.91</v>
      </c>
      <c r="F289" s="166"/>
      <c r="G289" s="167"/>
      <c r="I289" s="42" t="s">
        <v>668</v>
      </c>
      <c r="J289" s="29" t="s">
        <v>488</v>
      </c>
      <c r="K289" s="22" t="s">
        <v>370</v>
      </c>
      <c r="L289" s="30">
        <v>200</v>
      </c>
      <c r="M289" s="37">
        <v>0.26</v>
      </c>
      <c r="N289" s="166"/>
      <c r="O289" s="167"/>
      <c r="P289" s="113">
        <f t="shared" si="25"/>
        <v>0</v>
      </c>
      <c r="S289" s="113">
        <f t="shared" si="22"/>
        <v>0</v>
      </c>
    </row>
    <row r="290" spans="1:19" ht="15">
      <c r="A290" s="57" t="s">
        <v>3</v>
      </c>
      <c r="B290" s="29" t="s">
        <v>408</v>
      </c>
      <c r="C290" s="22" t="s">
        <v>5</v>
      </c>
      <c r="D290" s="58">
        <v>50</v>
      </c>
      <c r="E290" s="35">
        <v>0.87</v>
      </c>
      <c r="F290" s="166"/>
      <c r="G290" s="167"/>
      <c r="I290" s="42" t="s">
        <v>668</v>
      </c>
      <c r="J290" s="29" t="s">
        <v>489</v>
      </c>
      <c r="K290" s="22" t="s">
        <v>370</v>
      </c>
      <c r="L290" s="30">
        <v>100</v>
      </c>
      <c r="M290" s="37">
        <v>0.26</v>
      </c>
      <c r="N290" s="166"/>
      <c r="O290" s="167"/>
      <c r="P290" s="113">
        <f t="shared" si="25"/>
        <v>0</v>
      </c>
      <c r="S290" s="113">
        <f t="shared" si="22"/>
        <v>0</v>
      </c>
    </row>
    <row r="291" spans="1:19" ht="15">
      <c r="A291" s="57" t="s">
        <v>3</v>
      </c>
      <c r="B291" s="29" t="s">
        <v>409</v>
      </c>
      <c r="C291" s="22" t="s">
        <v>5</v>
      </c>
      <c r="D291" s="58">
        <v>50</v>
      </c>
      <c r="E291" s="37">
        <v>0.73</v>
      </c>
      <c r="F291" s="166"/>
      <c r="G291" s="167"/>
      <c r="I291" s="42" t="s">
        <v>668</v>
      </c>
      <c r="J291" s="29" t="s">
        <v>490</v>
      </c>
      <c r="K291" s="22" t="s">
        <v>370</v>
      </c>
      <c r="L291" s="30">
        <v>200</v>
      </c>
      <c r="M291" s="37">
        <v>0.23</v>
      </c>
      <c r="N291" s="166"/>
      <c r="O291" s="167"/>
      <c r="P291" s="113">
        <f t="shared" si="25"/>
        <v>0</v>
      </c>
      <c r="S291" s="113">
        <f t="shared" si="22"/>
        <v>0</v>
      </c>
    </row>
    <row r="292" spans="1:19" ht="15">
      <c r="A292" s="57" t="s">
        <v>3</v>
      </c>
      <c r="B292" s="29" t="s">
        <v>410</v>
      </c>
      <c r="C292" s="22" t="s">
        <v>5</v>
      </c>
      <c r="D292" s="58">
        <v>50</v>
      </c>
      <c r="E292" s="37">
        <v>0.77</v>
      </c>
      <c r="F292" s="166"/>
      <c r="G292" s="167"/>
      <c r="I292" s="42" t="s">
        <v>668</v>
      </c>
      <c r="J292" s="29" t="s">
        <v>491</v>
      </c>
      <c r="K292" s="22" t="s">
        <v>370</v>
      </c>
      <c r="L292" s="30">
        <v>100</v>
      </c>
      <c r="M292" s="37">
        <v>0.23</v>
      </c>
      <c r="N292" s="166"/>
      <c r="O292" s="167"/>
      <c r="P292" s="113">
        <f t="shared" si="25"/>
        <v>0</v>
      </c>
      <c r="S292" s="113">
        <f t="shared" si="22"/>
        <v>0</v>
      </c>
    </row>
    <row r="293" spans="1:19" ht="15">
      <c r="A293" s="57" t="s">
        <v>3</v>
      </c>
      <c r="B293" s="29" t="s">
        <v>411</v>
      </c>
      <c r="C293" s="22" t="s">
        <v>5</v>
      </c>
      <c r="D293" s="58">
        <v>50</v>
      </c>
      <c r="E293" s="35">
        <v>0.84</v>
      </c>
      <c r="F293" s="166"/>
      <c r="G293" s="167"/>
      <c r="I293" s="42" t="s">
        <v>668</v>
      </c>
      <c r="J293" s="29" t="s">
        <v>492</v>
      </c>
      <c r="K293" s="22" t="s">
        <v>370</v>
      </c>
      <c r="L293" s="30">
        <v>200</v>
      </c>
      <c r="M293" s="35">
        <v>0.25</v>
      </c>
      <c r="N293" s="166"/>
      <c r="O293" s="167"/>
      <c r="P293" s="113">
        <f t="shared" si="25"/>
        <v>0</v>
      </c>
      <c r="S293" s="113">
        <f t="shared" si="22"/>
        <v>0</v>
      </c>
    </row>
    <row r="294" spans="1:19" ht="15">
      <c r="A294" s="57" t="s">
        <v>3</v>
      </c>
      <c r="B294" s="29" t="s">
        <v>412</v>
      </c>
      <c r="C294" s="22" t="s">
        <v>5</v>
      </c>
      <c r="D294" s="58">
        <v>50</v>
      </c>
      <c r="E294" s="35">
        <v>0.94</v>
      </c>
      <c r="F294" s="166"/>
      <c r="G294" s="167"/>
      <c r="I294" s="42" t="s">
        <v>668</v>
      </c>
      <c r="J294" s="29" t="s">
        <v>493</v>
      </c>
      <c r="K294" s="22" t="s">
        <v>370</v>
      </c>
      <c r="L294" s="30">
        <v>100</v>
      </c>
      <c r="M294" s="35">
        <v>0.25</v>
      </c>
      <c r="N294" s="166"/>
      <c r="O294" s="167"/>
      <c r="P294" s="113">
        <f t="shared" si="25"/>
        <v>0</v>
      </c>
      <c r="S294" s="113">
        <f t="shared" si="22"/>
        <v>0</v>
      </c>
    </row>
    <row r="295" spans="1:19" ht="15">
      <c r="A295" s="57" t="s">
        <v>3</v>
      </c>
      <c r="B295" s="48" t="s">
        <v>413</v>
      </c>
      <c r="C295" s="22" t="s">
        <v>5</v>
      </c>
      <c r="D295" s="60" t="s">
        <v>414</v>
      </c>
      <c r="E295" s="37">
        <v>2.09</v>
      </c>
      <c r="F295" s="166"/>
      <c r="G295" s="167"/>
      <c r="I295" s="42" t="s">
        <v>668</v>
      </c>
      <c r="J295" s="29" t="s">
        <v>494</v>
      </c>
      <c r="K295" s="22" t="s">
        <v>370</v>
      </c>
      <c r="L295" s="30">
        <v>200</v>
      </c>
      <c r="M295" s="35">
        <v>0.25</v>
      </c>
      <c r="N295" s="166"/>
      <c r="O295" s="167"/>
      <c r="P295" s="113">
        <f t="shared" si="25"/>
        <v>0</v>
      </c>
      <c r="S295" s="113">
        <f t="shared" si="22"/>
        <v>0</v>
      </c>
    </row>
    <row r="296" spans="1:19" ht="15">
      <c r="A296" s="57" t="s">
        <v>3</v>
      </c>
      <c r="B296" s="29" t="s">
        <v>415</v>
      </c>
      <c r="C296" s="22" t="s">
        <v>5</v>
      </c>
      <c r="D296" s="58">
        <v>50</v>
      </c>
      <c r="E296" s="37">
        <v>0.82</v>
      </c>
      <c r="F296" s="166"/>
      <c r="G296" s="167"/>
      <c r="I296" s="42" t="s">
        <v>668</v>
      </c>
      <c r="J296" s="29" t="s">
        <v>495</v>
      </c>
      <c r="K296" s="22" t="s">
        <v>370</v>
      </c>
      <c r="L296" s="30">
        <v>100</v>
      </c>
      <c r="M296" s="35">
        <v>0.25</v>
      </c>
      <c r="N296" s="166"/>
      <c r="O296" s="167"/>
      <c r="P296" s="113">
        <f t="shared" si="25"/>
        <v>0</v>
      </c>
      <c r="S296" s="113">
        <f t="shared" ref="S296:S359" si="26">L296*M296*N296</f>
        <v>0</v>
      </c>
    </row>
    <row r="297" spans="1:19" ht="15">
      <c r="A297" s="57" t="s">
        <v>3</v>
      </c>
      <c r="B297" s="29" t="s">
        <v>416</v>
      </c>
      <c r="C297" s="22" t="s">
        <v>5</v>
      </c>
      <c r="D297" s="58">
        <v>50</v>
      </c>
      <c r="E297" s="35">
        <v>0.71</v>
      </c>
      <c r="F297" s="166"/>
      <c r="G297" s="167"/>
      <c r="I297" s="42" t="s">
        <v>668</v>
      </c>
      <c r="J297" s="29" t="s">
        <v>496</v>
      </c>
      <c r="K297" s="22" t="s">
        <v>370</v>
      </c>
      <c r="L297" s="30">
        <v>200</v>
      </c>
      <c r="M297" s="37">
        <v>0.37</v>
      </c>
      <c r="N297" s="166"/>
      <c r="O297" s="167"/>
      <c r="P297" s="113">
        <f t="shared" si="25"/>
        <v>0</v>
      </c>
      <c r="S297" s="113">
        <f t="shared" si="26"/>
        <v>0</v>
      </c>
    </row>
    <row r="298" spans="1:19" ht="15">
      <c r="A298" s="57" t="s">
        <v>3</v>
      </c>
      <c r="B298" s="48" t="s">
        <v>417</v>
      </c>
      <c r="C298" s="22" t="s">
        <v>5</v>
      </c>
      <c r="D298" s="34">
        <v>50</v>
      </c>
      <c r="E298" s="35">
        <v>1.05</v>
      </c>
      <c r="F298" s="166"/>
      <c r="G298" s="167"/>
      <c r="I298" s="42" t="s">
        <v>668</v>
      </c>
      <c r="J298" s="29" t="s">
        <v>497</v>
      </c>
      <c r="K298" s="22" t="s">
        <v>370</v>
      </c>
      <c r="L298" s="30">
        <v>100</v>
      </c>
      <c r="M298" s="37">
        <v>0.37</v>
      </c>
      <c r="N298" s="166"/>
      <c r="O298" s="167"/>
      <c r="P298" s="113">
        <f t="shared" si="25"/>
        <v>0</v>
      </c>
      <c r="S298" s="113">
        <f t="shared" si="26"/>
        <v>0</v>
      </c>
    </row>
    <row r="299" spans="1:19" ht="15">
      <c r="A299" s="57" t="s">
        <v>3</v>
      </c>
      <c r="B299" s="48" t="s">
        <v>418</v>
      </c>
      <c r="C299" s="22" t="s">
        <v>5</v>
      </c>
      <c r="D299" s="49" t="s">
        <v>89</v>
      </c>
      <c r="E299" s="20">
        <v>2.0499999999999998</v>
      </c>
      <c r="F299" s="166"/>
      <c r="G299" s="167"/>
      <c r="I299" s="42" t="s">
        <v>668</v>
      </c>
      <c r="J299" s="29" t="s">
        <v>498</v>
      </c>
      <c r="K299" s="22" t="s">
        <v>370</v>
      </c>
      <c r="L299" s="30">
        <v>100</v>
      </c>
      <c r="M299" s="37">
        <v>0.31</v>
      </c>
      <c r="N299" s="166"/>
      <c r="O299" s="167"/>
      <c r="P299" s="113">
        <f t="shared" si="25"/>
        <v>0</v>
      </c>
      <c r="S299" s="113">
        <f t="shared" si="26"/>
        <v>0</v>
      </c>
    </row>
    <row r="300" spans="1:19" ht="15">
      <c r="A300" s="56" t="s">
        <v>419</v>
      </c>
      <c r="B300" s="25"/>
      <c r="C300" s="22"/>
      <c r="D300" s="58"/>
      <c r="E300" s="35"/>
      <c r="F300" s="96"/>
      <c r="G300" s="97"/>
      <c r="I300" s="42" t="s">
        <v>668</v>
      </c>
      <c r="J300" s="48" t="s">
        <v>499</v>
      </c>
      <c r="K300" s="22" t="s">
        <v>370</v>
      </c>
      <c r="L300" s="49" t="s">
        <v>89</v>
      </c>
      <c r="M300" s="20">
        <v>1.19</v>
      </c>
      <c r="N300" s="166"/>
      <c r="O300" s="167"/>
      <c r="P300" s="113"/>
      <c r="S300" s="113">
        <f t="shared" si="26"/>
        <v>0</v>
      </c>
    </row>
    <row r="301" spans="1:19" ht="15">
      <c r="A301" s="57" t="s">
        <v>3</v>
      </c>
      <c r="B301" s="29" t="s">
        <v>420</v>
      </c>
      <c r="C301" s="22" t="s">
        <v>5</v>
      </c>
      <c r="D301" s="58">
        <v>30</v>
      </c>
      <c r="E301" s="35">
        <v>2.11</v>
      </c>
      <c r="F301" s="166"/>
      <c r="G301" s="167"/>
      <c r="I301" s="42" t="s">
        <v>668</v>
      </c>
      <c r="J301" s="48" t="s">
        <v>500</v>
      </c>
      <c r="K301" s="22" t="s">
        <v>370</v>
      </c>
      <c r="L301" s="41">
        <v>20</v>
      </c>
      <c r="M301" s="31">
        <v>1.53</v>
      </c>
      <c r="N301" s="166"/>
      <c r="O301" s="167"/>
      <c r="P301" s="113">
        <f t="shared" si="25"/>
        <v>0</v>
      </c>
      <c r="S301" s="113">
        <f t="shared" si="26"/>
        <v>0</v>
      </c>
    </row>
    <row r="302" spans="1:19" ht="15">
      <c r="A302" s="57" t="s">
        <v>3</v>
      </c>
      <c r="B302" s="48" t="s">
        <v>421</v>
      </c>
      <c r="C302" s="22" t="s">
        <v>5</v>
      </c>
      <c r="D302" s="60">
        <v>30</v>
      </c>
      <c r="E302" s="37">
        <v>1.65</v>
      </c>
      <c r="F302" s="166"/>
      <c r="G302" s="167"/>
      <c r="I302" s="42" t="s">
        <v>668</v>
      </c>
      <c r="J302" s="44" t="s">
        <v>501</v>
      </c>
      <c r="K302" s="52" t="s">
        <v>370</v>
      </c>
      <c r="L302" s="53">
        <v>100</v>
      </c>
      <c r="M302" s="20">
        <v>1.04</v>
      </c>
      <c r="N302" s="166"/>
      <c r="O302" s="167"/>
      <c r="P302" s="113">
        <f t="shared" si="25"/>
        <v>0</v>
      </c>
      <c r="S302" s="113">
        <f t="shared" si="26"/>
        <v>0</v>
      </c>
    </row>
    <row r="303" spans="1:19" ht="15">
      <c r="A303" s="57" t="s">
        <v>3</v>
      </c>
      <c r="B303" s="48" t="s">
        <v>422</v>
      </c>
      <c r="C303" s="22" t="s">
        <v>5</v>
      </c>
      <c r="D303" s="60">
        <v>50</v>
      </c>
      <c r="E303" s="37">
        <v>1.87</v>
      </c>
      <c r="F303" s="166"/>
      <c r="G303" s="167"/>
      <c r="I303" s="42" t="s">
        <v>668</v>
      </c>
      <c r="J303" s="48" t="s">
        <v>502</v>
      </c>
      <c r="K303" s="22" t="s">
        <v>370</v>
      </c>
      <c r="L303" s="34">
        <v>20</v>
      </c>
      <c r="M303" s="37">
        <v>1.22</v>
      </c>
      <c r="N303" s="166"/>
      <c r="O303" s="167"/>
      <c r="P303" s="113">
        <f t="shared" si="25"/>
        <v>0</v>
      </c>
      <c r="S303" s="113">
        <f t="shared" si="26"/>
        <v>0</v>
      </c>
    </row>
    <row r="304" spans="1:19" ht="15">
      <c r="A304" s="57" t="s">
        <v>3</v>
      </c>
      <c r="B304" s="29" t="s">
        <v>423</v>
      </c>
      <c r="C304" s="22" t="s">
        <v>5</v>
      </c>
      <c r="D304" s="58">
        <v>50</v>
      </c>
      <c r="E304" s="37">
        <v>0.98</v>
      </c>
      <c r="F304" s="166"/>
      <c r="G304" s="167"/>
      <c r="I304" s="42" t="s">
        <v>668</v>
      </c>
      <c r="J304" s="29" t="s">
        <v>503</v>
      </c>
      <c r="K304" s="22" t="s">
        <v>370</v>
      </c>
      <c r="L304" s="30">
        <v>100</v>
      </c>
      <c r="M304" s="37">
        <v>0.43</v>
      </c>
      <c r="N304" s="166"/>
      <c r="O304" s="167"/>
      <c r="P304" s="113">
        <f t="shared" si="25"/>
        <v>0</v>
      </c>
      <c r="S304" s="113">
        <f t="shared" si="26"/>
        <v>0</v>
      </c>
    </row>
    <row r="305" spans="1:19" ht="15">
      <c r="A305" s="57" t="s">
        <v>3</v>
      </c>
      <c r="B305" s="29" t="s">
        <v>424</v>
      </c>
      <c r="C305" s="22" t="s">
        <v>5</v>
      </c>
      <c r="D305" s="58">
        <v>50</v>
      </c>
      <c r="E305" s="37">
        <v>1.75</v>
      </c>
      <c r="F305" s="166"/>
      <c r="G305" s="167"/>
      <c r="I305" s="42" t="s">
        <v>668</v>
      </c>
      <c r="J305" s="29" t="s">
        <v>415</v>
      </c>
      <c r="K305" s="22" t="s">
        <v>370</v>
      </c>
      <c r="L305" s="30">
        <v>200</v>
      </c>
      <c r="M305" s="35">
        <v>0.24</v>
      </c>
      <c r="N305" s="166"/>
      <c r="O305" s="167"/>
      <c r="P305" s="113">
        <f t="shared" si="25"/>
        <v>0</v>
      </c>
      <c r="S305" s="113">
        <f t="shared" si="26"/>
        <v>0</v>
      </c>
    </row>
    <row r="306" spans="1:19" ht="15">
      <c r="A306" s="57" t="s">
        <v>3</v>
      </c>
      <c r="B306" s="48" t="s">
        <v>425</v>
      </c>
      <c r="C306" s="22" t="s">
        <v>5</v>
      </c>
      <c r="D306" s="41">
        <v>50</v>
      </c>
      <c r="E306" s="31">
        <v>1.37</v>
      </c>
      <c r="F306" s="166"/>
      <c r="G306" s="167"/>
      <c r="I306" s="42" t="s">
        <v>668</v>
      </c>
      <c r="J306" s="29" t="s">
        <v>504</v>
      </c>
      <c r="K306" s="22" t="s">
        <v>370</v>
      </c>
      <c r="L306" s="30">
        <v>100</v>
      </c>
      <c r="M306" s="35">
        <v>0.24</v>
      </c>
      <c r="N306" s="166"/>
      <c r="O306" s="167"/>
      <c r="P306" s="113">
        <f t="shared" si="25"/>
        <v>0</v>
      </c>
      <c r="S306" s="113">
        <f t="shared" si="26"/>
        <v>0</v>
      </c>
    </row>
    <row r="307" spans="1:19" ht="15">
      <c r="A307" s="57" t="s">
        <v>3</v>
      </c>
      <c r="B307" s="29" t="s">
        <v>426</v>
      </c>
      <c r="C307" s="22" t="s">
        <v>5</v>
      </c>
      <c r="D307" s="58">
        <v>50</v>
      </c>
      <c r="E307" s="37">
        <v>0.92</v>
      </c>
      <c r="F307" s="166"/>
      <c r="G307" s="167"/>
      <c r="I307" s="42" t="s">
        <v>668</v>
      </c>
      <c r="J307" s="29" t="s">
        <v>505</v>
      </c>
      <c r="K307" s="22" t="s">
        <v>370</v>
      </c>
      <c r="L307" s="30">
        <v>200</v>
      </c>
      <c r="M307" s="37">
        <v>0.24</v>
      </c>
      <c r="N307" s="166"/>
      <c r="O307" s="167"/>
      <c r="P307" s="113">
        <f t="shared" si="25"/>
        <v>0</v>
      </c>
      <c r="S307" s="113">
        <f t="shared" si="26"/>
        <v>0</v>
      </c>
    </row>
    <row r="308" spans="1:19" ht="24.75">
      <c r="A308" s="11"/>
      <c r="B308" s="12" t="s">
        <v>0</v>
      </c>
      <c r="C308" s="13" t="s">
        <v>1</v>
      </c>
      <c r="D308" s="14" t="s">
        <v>2</v>
      </c>
      <c r="E308" s="14" t="s">
        <v>1128</v>
      </c>
      <c r="F308" s="171" t="s">
        <v>697</v>
      </c>
      <c r="G308" s="171"/>
      <c r="H308" s="11"/>
      <c r="I308" s="12" t="s">
        <v>0</v>
      </c>
      <c r="J308" s="27"/>
      <c r="K308" s="13" t="s">
        <v>1</v>
      </c>
      <c r="L308" s="14" t="s">
        <v>2</v>
      </c>
      <c r="M308" s="14" t="s">
        <v>1133</v>
      </c>
      <c r="N308" s="171" t="s">
        <v>697</v>
      </c>
      <c r="O308" s="171"/>
      <c r="P308" s="113"/>
      <c r="S308" s="113"/>
    </row>
    <row r="309" spans="1:19" ht="15">
      <c r="A309" s="42" t="s">
        <v>668</v>
      </c>
      <c r="B309" s="29" t="s">
        <v>506</v>
      </c>
      <c r="C309" s="22" t="s">
        <v>370</v>
      </c>
      <c r="D309" s="30">
        <v>100</v>
      </c>
      <c r="E309" s="37">
        <v>0.24</v>
      </c>
      <c r="F309" s="166"/>
      <c r="G309" s="167"/>
      <c r="I309" s="42" t="s">
        <v>671</v>
      </c>
      <c r="J309" s="51" t="s">
        <v>969</v>
      </c>
      <c r="K309" s="69" t="s">
        <v>6</v>
      </c>
      <c r="L309" s="23">
        <v>50</v>
      </c>
      <c r="M309" s="24">
        <v>2.16</v>
      </c>
      <c r="N309" s="166"/>
      <c r="O309" s="167"/>
      <c r="P309" s="113">
        <f t="shared" ref="P309:P371" si="27">D309*E309*F309</f>
        <v>0</v>
      </c>
      <c r="S309" s="113">
        <f t="shared" si="26"/>
        <v>0</v>
      </c>
    </row>
    <row r="310" spans="1:19" ht="15">
      <c r="A310" s="42" t="s">
        <v>668</v>
      </c>
      <c r="B310" s="29" t="s">
        <v>507</v>
      </c>
      <c r="C310" s="22" t="s">
        <v>370</v>
      </c>
      <c r="D310" s="30">
        <v>100</v>
      </c>
      <c r="E310" s="37">
        <v>0.3</v>
      </c>
      <c r="F310" s="166"/>
      <c r="G310" s="167"/>
      <c r="I310" s="42" t="s">
        <v>671</v>
      </c>
      <c r="J310" s="21" t="s">
        <v>577</v>
      </c>
      <c r="K310" s="22" t="s">
        <v>450</v>
      </c>
      <c r="L310" s="30">
        <v>50</v>
      </c>
      <c r="M310" s="37">
        <v>0.6</v>
      </c>
      <c r="N310" s="166"/>
      <c r="O310" s="167"/>
      <c r="P310" s="113">
        <f t="shared" si="27"/>
        <v>0</v>
      </c>
      <c r="S310" s="113">
        <f t="shared" si="26"/>
        <v>0</v>
      </c>
    </row>
    <row r="311" spans="1:19" ht="15">
      <c r="A311" s="42" t="s">
        <v>668</v>
      </c>
      <c r="B311" s="29" t="s">
        <v>508</v>
      </c>
      <c r="C311" s="22" t="s">
        <v>370</v>
      </c>
      <c r="D311" s="30">
        <v>100</v>
      </c>
      <c r="E311" s="35">
        <v>0.41</v>
      </c>
      <c r="F311" s="166"/>
      <c r="G311" s="167"/>
      <c r="I311" s="42" t="s">
        <v>671</v>
      </c>
      <c r="J311" s="21" t="s">
        <v>578</v>
      </c>
      <c r="K311" s="22" t="s">
        <v>370</v>
      </c>
      <c r="L311" s="30">
        <v>100</v>
      </c>
      <c r="M311" s="37">
        <v>0.24</v>
      </c>
      <c r="N311" s="166"/>
      <c r="O311" s="167"/>
      <c r="P311" s="113">
        <f t="shared" si="27"/>
        <v>0</v>
      </c>
      <c r="S311" s="113">
        <f t="shared" si="26"/>
        <v>0</v>
      </c>
    </row>
    <row r="312" spans="1:19" ht="15">
      <c r="A312" s="42" t="s">
        <v>668</v>
      </c>
      <c r="B312" s="29" t="s">
        <v>509</v>
      </c>
      <c r="C312" s="22" t="s">
        <v>370</v>
      </c>
      <c r="D312" s="30">
        <v>100</v>
      </c>
      <c r="E312" s="37">
        <v>0.34</v>
      </c>
      <c r="F312" s="166"/>
      <c r="G312" s="167"/>
      <c r="I312" s="42" t="s">
        <v>671</v>
      </c>
      <c r="J312" s="68" t="s">
        <v>579</v>
      </c>
      <c r="K312" s="34" t="s">
        <v>5</v>
      </c>
      <c r="L312" s="41">
        <v>10</v>
      </c>
      <c r="M312" s="31">
        <v>7.87</v>
      </c>
      <c r="N312" s="166"/>
      <c r="O312" s="167"/>
      <c r="P312" s="113">
        <f t="shared" si="27"/>
        <v>0</v>
      </c>
      <c r="S312" s="113">
        <f t="shared" si="26"/>
        <v>0</v>
      </c>
    </row>
    <row r="313" spans="1:19" ht="15">
      <c r="A313" s="42" t="s">
        <v>668</v>
      </c>
      <c r="B313" s="29" t="s">
        <v>510</v>
      </c>
      <c r="C313" s="22" t="s">
        <v>370</v>
      </c>
      <c r="D313" s="30">
        <v>200</v>
      </c>
      <c r="E313" s="35">
        <v>0.24</v>
      </c>
      <c r="F313" s="166"/>
      <c r="G313" s="167"/>
      <c r="I313" s="56" t="s">
        <v>580</v>
      </c>
      <c r="K313" s="70"/>
      <c r="L313" s="71"/>
      <c r="M313" s="35"/>
      <c r="N313" s="172"/>
      <c r="O313" s="173"/>
      <c r="P313" s="113">
        <f t="shared" si="27"/>
        <v>0</v>
      </c>
      <c r="S313" s="113"/>
    </row>
    <row r="314" spans="1:19" ht="15">
      <c r="A314" s="42" t="s">
        <v>668</v>
      </c>
      <c r="B314" s="29" t="s">
        <v>511</v>
      </c>
      <c r="C314" s="22" t="s">
        <v>370</v>
      </c>
      <c r="D314" s="30">
        <v>100</v>
      </c>
      <c r="E314" s="35">
        <v>0.24</v>
      </c>
      <c r="F314" s="166"/>
      <c r="G314" s="167"/>
      <c r="I314" s="42" t="s">
        <v>672</v>
      </c>
      <c r="J314" s="29" t="s">
        <v>581</v>
      </c>
      <c r="K314" s="22" t="s">
        <v>370</v>
      </c>
      <c r="L314" s="30">
        <v>100</v>
      </c>
      <c r="M314" s="37">
        <v>0.64</v>
      </c>
      <c r="N314" s="166"/>
      <c r="O314" s="167"/>
      <c r="P314" s="113">
        <f t="shared" si="27"/>
        <v>0</v>
      </c>
      <c r="S314" s="113">
        <f t="shared" si="26"/>
        <v>0</v>
      </c>
    </row>
    <row r="315" spans="1:19" ht="15">
      <c r="A315" s="46" t="s">
        <v>512</v>
      </c>
      <c r="B315" s="46"/>
      <c r="C315" s="50"/>
      <c r="D315" s="65"/>
      <c r="E315" s="35"/>
      <c r="F315" s="172"/>
      <c r="G315" s="173"/>
      <c r="I315" s="42" t="s">
        <v>672</v>
      </c>
      <c r="J315" s="29" t="s">
        <v>582</v>
      </c>
      <c r="K315" s="22" t="s">
        <v>82</v>
      </c>
      <c r="L315" s="30">
        <v>100</v>
      </c>
      <c r="M315" s="37">
        <v>0.28000000000000003</v>
      </c>
      <c r="N315" s="166"/>
      <c r="O315" s="167"/>
      <c r="P315" s="113"/>
      <c r="S315" s="113">
        <f t="shared" si="26"/>
        <v>0</v>
      </c>
    </row>
    <row r="316" spans="1:19" ht="15">
      <c r="A316" s="42" t="s">
        <v>668</v>
      </c>
      <c r="B316" s="29" t="s">
        <v>513</v>
      </c>
      <c r="C316" s="22" t="s">
        <v>370</v>
      </c>
      <c r="D316" s="30">
        <v>100</v>
      </c>
      <c r="E316" s="37">
        <v>0.39</v>
      </c>
      <c r="F316" s="166"/>
      <c r="G316" s="167"/>
      <c r="I316" s="42" t="s">
        <v>672</v>
      </c>
      <c r="J316" s="48" t="s">
        <v>350</v>
      </c>
      <c r="K316" s="49" t="s">
        <v>443</v>
      </c>
      <c r="L316" s="49" t="s">
        <v>94</v>
      </c>
      <c r="M316" s="20">
        <v>0.38</v>
      </c>
      <c r="N316" s="166"/>
      <c r="O316" s="167"/>
      <c r="P316" s="113">
        <f t="shared" si="27"/>
        <v>0</v>
      </c>
      <c r="S316" s="113">
        <f t="shared" si="26"/>
        <v>0</v>
      </c>
    </row>
    <row r="317" spans="1:19" ht="15">
      <c r="A317" s="42" t="s">
        <v>668</v>
      </c>
      <c r="B317" s="29" t="s">
        <v>514</v>
      </c>
      <c r="C317" s="22" t="s">
        <v>370</v>
      </c>
      <c r="D317" s="30">
        <v>50</v>
      </c>
      <c r="E317" s="37">
        <v>0.39</v>
      </c>
      <c r="F317" s="166"/>
      <c r="G317" s="167"/>
      <c r="I317" s="42" t="s">
        <v>672</v>
      </c>
      <c r="J317" s="48" t="s">
        <v>583</v>
      </c>
      <c r="K317" s="49" t="s">
        <v>370</v>
      </c>
      <c r="L317" s="49" t="s">
        <v>94</v>
      </c>
      <c r="M317" s="20">
        <v>0.41</v>
      </c>
      <c r="N317" s="166"/>
      <c r="O317" s="167"/>
      <c r="P317" s="113">
        <f t="shared" si="27"/>
        <v>0</v>
      </c>
      <c r="S317" s="113">
        <f t="shared" si="26"/>
        <v>0</v>
      </c>
    </row>
    <row r="318" spans="1:19" ht="15">
      <c r="A318" s="42" t="s">
        <v>668</v>
      </c>
      <c r="B318" s="29" t="s">
        <v>515</v>
      </c>
      <c r="C318" s="22" t="s">
        <v>370</v>
      </c>
      <c r="D318" s="30">
        <v>50</v>
      </c>
      <c r="E318" s="37">
        <v>1.05</v>
      </c>
      <c r="F318" s="166"/>
      <c r="G318" s="167"/>
      <c r="I318" s="42" t="s">
        <v>672</v>
      </c>
      <c r="J318" s="29" t="s">
        <v>584</v>
      </c>
      <c r="K318" s="22" t="s">
        <v>370</v>
      </c>
      <c r="L318" s="58">
        <v>40</v>
      </c>
      <c r="M318" s="37">
        <v>0.69</v>
      </c>
      <c r="N318" s="166"/>
      <c r="O318" s="167"/>
      <c r="P318" s="113">
        <f t="shared" si="27"/>
        <v>0</v>
      </c>
      <c r="S318" s="113">
        <f t="shared" si="26"/>
        <v>0</v>
      </c>
    </row>
    <row r="319" spans="1:19" ht="15">
      <c r="A319" s="42" t="s">
        <v>668</v>
      </c>
      <c r="B319" s="56" t="s">
        <v>704</v>
      </c>
      <c r="C319" s="22" t="s">
        <v>82</v>
      </c>
      <c r="D319" s="30">
        <v>100</v>
      </c>
      <c r="E319" s="37">
        <v>0.62</v>
      </c>
      <c r="F319" s="166"/>
      <c r="G319" s="167"/>
      <c r="I319" s="42" t="s">
        <v>672</v>
      </c>
      <c r="J319" s="29" t="s">
        <v>585</v>
      </c>
      <c r="K319" s="22" t="s">
        <v>82</v>
      </c>
      <c r="L319" s="30">
        <v>100</v>
      </c>
      <c r="M319" s="35">
        <v>0.36</v>
      </c>
      <c r="N319" s="166"/>
      <c r="O319" s="167"/>
      <c r="P319" s="113">
        <f t="shared" si="27"/>
        <v>0</v>
      </c>
      <c r="S319" s="113">
        <f t="shared" si="26"/>
        <v>0</v>
      </c>
    </row>
    <row r="320" spans="1:19" ht="15">
      <c r="A320" s="42" t="s">
        <v>668</v>
      </c>
      <c r="B320" s="56" t="s">
        <v>516</v>
      </c>
      <c r="C320" s="22" t="s">
        <v>82</v>
      </c>
      <c r="D320" s="30">
        <v>50</v>
      </c>
      <c r="E320" s="37">
        <v>0.62</v>
      </c>
      <c r="F320" s="166"/>
      <c r="G320" s="167"/>
      <c r="I320" s="42" t="s">
        <v>672</v>
      </c>
      <c r="J320" s="29" t="s">
        <v>586</v>
      </c>
      <c r="K320" s="22" t="s">
        <v>587</v>
      </c>
      <c r="L320" s="30">
        <v>20</v>
      </c>
      <c r="M320" s="37">
        <v>1.85</v>
      </c>
      <c r="N320" s="166"/>
      <c r="O320" s="167"/>
      <c r="P320" s="113">
        <f t="shared" si="27"/>
        <v>0</v>
      </c>
      <c r="S320" s="113">
        <f t="shared" si="26"/>
        <v>0</v>
      </c>
    </row>
    <row r="321" spans="1:19" ht="15">
      <c r="A321" s="42" t="s">
        <v>668</v>
      </c>
      <c r="B321" s="29" t="s">
        <v>517</v>
      </c>
      <c r="C321" s="22" t="s">
        <v>370</v>
      </c>
      <c r="D321" s="30">
        <v>100</v>
      </c>
      <c r="E321" s="37">
        <v>0.37</v>
      </c>
      <c r="F321" s="166"/>
      <c r="G321" s="167"/>
      <c r="I321" s="42" t="s">
        <v>672</v>
      </c>
      <c r="J321" s="29" t="s">
        <v>588</v>
      </c>
      <c r="K321" s="22" t="s">
        <v>370</v>
      </c>
      <c r="L321" s="58">
        <v>100</v>
      </c>
      <c r="M321" s="35">
        <v>0.25</v>
      </c>
      <c r="N321" s="166"/>
      <c r="O321" s="167"/>
      <c r="P321" s="113">
        <f t="shared" si="27"/>
        <v>0</v>
      </c>
      <c r="S321" s="113">
        <f t="shared" si="26"/>
        <v>0</v>
      </c>
    </row>
    <row r="322" spans="1:19" ht="15">
      <c r="A322" s="42" t="s">
        <v>668</v>
      </c>
      <c r="B322" s="29" t="s">
        <v>518</v>
      </c>
      <c r="C322" s="22" t="s">
        <v>370</v>
      </c>
      <c r="D322" s="30">
        <v>50</v>
      </c>
      <c r="E322" s="37">
        <v>0.37</v>
      </c>
      <c r="F322" s="166"/>
      <c r="G322" s="167"/>
      <c r="I322" s="42" t="s">
        <v>672</v>
      </c>
      <c r="J322" s="29" t="s">
        <v>371</v>
      </c>
      <c r="K322" s="22" t="s">
        <v>370</v>
      </c>
      <c r="L322" s="58">
        <v>40</v>
      </c>
      <c r="M322" s="35">
        <v>0.81</v>
      </c>
      <c r="N322" s="166"/>
      <c r="O322" s="167"/>
      <c r="P322" s="113">
        <f t="shared" si="27"/>
        <v>0</v>
      </c>
      <c r="S322" s="113">
        <f t="shared" si="26"/>
        <v>0</v>
      </c>
    </row>
    <row r="323" spans="1:19" ht="15">
      <c r="A323" s="42" t="s">
        <v>668</v>
      </c>
      <c r="B323" s="29" t="s">
        <v>519</v>
      </c>
      <c r="C323" s="22" t="s">
        <v>443</v>
      </c>
      <c r="D323" s="30">
        <v>100</v>
      </c>
      <c r="E323" s="37">
        <v>0.71</v>
      </c>
      <c r="F323" s="166"/>
      <c r="G323" s="167"/>
      <c r="I323" s="42" t="s">
        <v>672</v>
      </c>
      <c r="J323" s="21" t="s">
        <v>589</v>
      </c>
      <c r="K323" s="70" t="s">
        <v>82</v>
      </c>
      <c r="L323" s="23">
        <v>40</v>
      </c>
      <c r="M323" s="24">
        <v>1.56</v>
      </c>
      <c r="N323" s="166"/>
      <c r="O323" s="167"/>
      <c r="P323" s="113">
        <f t="shared" si="27"/>
        <v>0</v>
      </c>
      <c r="S323" s="113">
        <f t="shared" si="26"/>
        <v>0</v>
      </c>
    </row>
    <row r="324" spans="1:19" ht="15">
      <c r="A324" s="42" t="s">
        <v>668</v>
      </c>
      <c r="B324" s="29" t="s">
        <v>520</v>
      </c>
      <c r="C324" s="22" t="s">
        <v>443</v>
      </c>
      <c r="D324" s="30">
        <v>50</v>
      </c>
      <c r="E324" s="37">
        <v>0.71</v>
      </c>
      <c r="F324" s="166"/>
      <c r="G324" s="167"/>
      <c r="I324" s="42" t="s">
        <v>672</v>
      </c>
      <c r="J324" s="68" t="s">
        <v>590</v>
      </c>
      <c r="K324" s="22" t="s">
        <v>370</v>
      </c>
      <c r="L324" s="41">
        <v>20</v>
      </c>
      <c r="M324" s="31">
        <v>3.07</v>
      </c>
      <c r="N324" s="166"/>
      <c r="O324" s="167"/>
      <c r="P324" s="113">
        <f t="shared" si="27"/>
        <v>0</v>
      </c>
      <c r="S324" s="113">
        <f t="shared" si="26"/>
        <v>0</v>
      </c>
    </row>
    <row r="325" spans="1:19" ht="15">
      <c r="A325" s="46" t="s">
        <v>521</v>
      </c>
      <c r="C325" s="22"/>
      <c r="D325" s="30"/>
      <c r="E325" s="37"/>
      <c r="F325" s="172"/>
      <c r="G325" s="173"/>
      <c r="I325" s="42" t="s">
        <v>672</v>
      </c>
      <c r="J325" s="29" t="s">
        <v>591</v>
      </c>
      <c r="K325" s="22" t="s">
        <v>82</v>
      </c>
      <c r="L325" s="58">
        <v>100</v>
      </c>
      <c r="M325" s="37">
        <v>0.7</v>
      </c>
      <c r="N325" s="166"/>
      <c r="O325" s="167"/>
      <c r="P325" s="113"/>
      <c r="S325" s="113">
        <f t="shared" si="26"/>
        <v>0</v>
      </c>
    </row>
    <row r="326" spans="1:19" ht="15">
      <c r="A326" s="66" t="s">
        <v>669</v>
      </c>
      <c r="B326" s="48" t="s">
        <v>522</v>
      </c>
      <c r="C326" s="49" t="s">
        <v>6</v>
      </c>
      <c r="D326" s="49" t="s">
        <v>133</v>
      </c>
      <c r="E326" s="20">
        <v>4.32</v>
      </c>
      <c r="F326" s="166"/>
      <c r="G326" s="167"/>
      <c r="I326" s="42" t="s">
        <v>672</v>
      </c>
      <c r="J326" s="29" t="s">
        <v>592</v>
      </c>
      <c r="K326" s="22" t="s">
        <v>535</v>
      </c>
      <c r="L326" s="58">
        <v>40</v>
      </c>
      <c r="M326" s="37">
        <v>0.46</v>
      </c>
      <c r="N326" s="166"/>
      <c r="O326" s="167"/>
      <c r="P326" s="113">
        <f t="shared" si="27"/>
        <v>0</v>
      </c>
      <c r="S326" s="113">
        <f t="shared" si="26"/>
        <v>0</v>
      </c>
    </row>
    <row r="327" spans="1:19" ht="15">
      <c r="A327" s="66" t="s">
        <v>669</v>
      </c>
      <c r="B327" s="48" t="s">
        <v>523</v>
      </c>
      <c r="C327" s="34" t="s">
        <v>6</v>
      </c>
      <c r="D327" s="34">
        <v>10</v>
      </c>
      <c r="E327" s="37">
        <v>2.0099999999999998</v>
      </c>
      <c r="F327" s="166"/>
      <c r="G327" s="167"/>
      <c r="I327" s="56" t="s">
        <v>593</v>
      </c>
      <c r="K327" s="22"/>
      <c r="L327" s="29"/>
      <c r="M327" s="35"/>
      <c r="N327" s="172"/>
      <c r="O327" s="173"/>
      <c r="P327" s="113">
        <f t="shared" si="27"/>
        <v>0</v>
      </c>
      <c r="S327" s="113"/>
    </row>
    <row r="328" spans="1:19" ht="22.5">
      <c r="A328" s="66" t="s">
        <v>669</v>
      </c>
      <c r="B328" s="48" t="s">
        <v>524</v>
      </c>
      <c r="C328" s="49" t="s">
        <v>6</v>
      </c>
      <c r="D328" s="49" t="s">
        <v>525</v>
      </c>
      <c r="E328" s="20">
        <v>1.07</v>
      </c>
      <c r="F328" s="166"/>
      <c r="G328" s="167"/>
      <c r="I328" s="79" t="s">
        <v>673</v>
      </c>
      <c r="J328" s="29" t="s">
        <v>594</v>
      </c>
      <c r="K328" s="22" t="s">
        <v>370</v>
      </c>
      <c r="L328" s="58">
        <v>100</v>
      </c>
      <c r="M328" s="37">
        <v>1.8</v>
      </c>
      <c r="N328" s="166"/>
      <c r="O328" s="167"/>
      <c r="P328" s="113">
        <f t="shared" si="27"/>
        <v>0</v>
      </c>
      <c r="S328" s="113">
        <f t="shared" si="26"/>
        <v>0</v>
      </c>
    </row>
    <row r="329" spans="1:19" ht="15">
      <c r="A329" s="46" t="s">
        <v>526</v>
      </c>
      <c r="C329" s="50"/>
      <c r="D329" s="46"/>
      <c r="E329" s="35"/>
      <c r="F329" s="172"/>
      <c r="G329" s="173"/>
      <c r="I329" s="79" t="s">
        <v>673</v>
      </c>
      <c r="J329" s="29" t="s">
        <v>595</v>
      </c>
      <c r="K329" s="22" t="s">
        <v>370</v>
      </c>
      <c r="L329" s="58">
        <v>50</v>
      </c>
      <c r="M329" s="37">
        <v>1.8</v>
      </c>
      <c r="N329" s="166"/>
      <c r="O329" s="167"/>
      <c r="P329" s="113"/>
      <c r="S329" s="113">
        <f t="shared" si="26"/>
        <v>0</v>
      </c>
    </row>
    <row r="330" spans="1:19" ht="15">
      <c r="A330" s="66" t="s">
        <v>669</v>
      </c>
      <c r="B330" s="29" t="s">
        <v>527</v>
      </c>
      <c r="C330" s="22" t="s">
        <v>82</v>
      </c>
      <c r="D330" s="64">
        <v>100</v>
      </c>
      <c r="E330" s="37">
        <v>0.33</v>
      </c>
      <c r="F330" s="166"/>
      <c r="G330" s="167"/>
      <c r="I330" s="79" t="s">
        <v>673</v>
      </c>
      <c r="J330" s="29" t="s">
        <v>594</v>
      </c>
      <c r="K330" s="22" t="s">
        <v>596</v>
      </c>
      <c r="L330" s="58">
        <v>100</v>
      </c>
      <c r="M330" s="37">
        <v>1.53</v>
      </c>
      <c r="N330" s="166"/>
      <c r="O330" s="167"/>
      <c r="P330" s="113">
        <f t="shared" si="27"/>
        <v>0</v>
      </c>
      <c r="S330" s="113">
        <f t="shared" si="26"/>
        <v>0</v>
      </c>
    </row>
    <row r="331" spans="1:19" ht="15">
      <c r="A331" s="66" t="s">
        <v>669</v>
      </c>
      <c r="B331" s="29" t="s">
        <v>528</v>
      </c>
      <c r="C331" s="22" t="s">
        <v>82</v>
      </c>
      <c r="D331" s="64">
        <v>100</v>
      </c>
      <c r="E331" s="37">
        <v>0.35</v>
      </c>
      <c r="F331" s="166"/>
      <c r="G331" s="167"/>
      <c r="I331" s="79" t="s">
        <v>673</v>
      </c>
      <c r="J331" s="29" t="s">
        <v>597</v>
      </c>
      <c r="K331" s="22" t="s">
        <v>370</v>
      </c>
      <c r="L331" s="58">
        <v>100</v>
      </c>
      <c r="M331" s="37">
        <v>0.83</v>
      </c>
      <c r="N331" s="166"/>
      <c r="O331" s="167"/>
      <c r="P331" s="113">
        <f t="shared" si="27"/>
        <v>0</v>
      </c>
      <c r="S331" s="113">
        <f t="shared" si="26"/>
        <v>0</v>
      </c>
    </row>
    <row r="332" spans="1:19" ht="15">
      <c r="A332" s="66" t="s">
        <v>669</v>
      </c>
      <c r="B332" s="29" t="s">
        <v>529</v>
      </c>
      <c r="C332" s="22" t="s">
        <v>82</v>
      </c>
      <c r="D332" s="64">
        <v>100</v>
      </c>
      <c r="E332" s="35">
        <v>0.35</v>
      </c>
      <c r="F332" s="166"/>
      <c r="G332" s="167"/>
      <c r="I332" s="79" t="s">
        <v>673</v>
      </c>
      <c r="J332" s="29" t="s">
        <v>598</v>
      </c>
      <c r="K332" s="22" t="s">
        <v>370</v>
      </c>
      <c r="L332" s="58">
        <v>50</v>
      </c>
      <c r="M332" s="37">
        <v>0.83</v>
      </c>
      <c r="N332" s="166"/>
      <c r="O332" s="167"/>
      <c r="P332" s="113">
        <f t="shared" si="27"/>
        <v>0</v>
      </c>
      <c r="S332" s="113">
        <f t="shared" si="26"/>
        <v>0</v>
      </c>
    </row>
    <row r="333" spans="1:19" ht="15">
      <c r="A333" s="66" t="s">
        <v>669</v>
      </c>
      <c r="B333" s="29" t="s">
        <v>530</v>
      </c>
      <c r="C333" s="22" t="s">
        <v>82</v>
      </c>
      <c r="D333" s="64">
        <v>100</v>
      </c>
      <c r="E333" s="35">
        <v>0.35</v>
      </c>
      <c r="F333" s="166"/>
      <c r="G333" s="167"/>
      <c r="I333" s="79" t="s">
        <v>673</v>
      </c>
      <c r="J333" s="29" t="s">
        <v>599</v>
      </c>
      <c r="K333" s="22" t="s">
        <v>596</v>
      </c>
      <c r="L333" s="58">
        <v>100</v>
      </c>
      <c r="M333" s="37">
        <v>0.49</v>
      </c>
      <c r="N333" s="166"/>
      <c r="O333" s="167"/>
      <c r="P333" s="113">
        <f t="shared" si="27"/>
        <v>0</v>
      </c>
      <c r="S333" s="113">
        <f t="shared" si="26"/>
        <v>0</v>
      </c>
    </row>
    <row r="334" spans="1:19" ht="15">
      <c r="A334" s="66" t="s">
        <v>669</v>
      </c>
      <c r="B334" s="29" t="s">
        <v>531</v>
      </c>
      <c r="C334" s="22" t="s">
        <v>82</v>
      </c>
      <c r="D334" s="64">
        <v>100</v>
      </c>
      <c r="E334" s="37">
        <v>0.37</v>
      </c>
      <c r="F334" s="166"/>
      <c r="G334" s="167"/>
      <c r="I334" s="56" t="s">
        <v>600</v>
      </c>
      <c r="K334" s="22"/>
      <c r="L334" s="72"/>
      <c r="M334" s="35"/>
      <c r="N334" s="172"/>
      <c r="O334" s="173"/>
      <c r="P334" s="113">
        <f t="shared" si="27"/>
        <v>0</v>
      </c>
      <c r="S334" s="113"/>
    </row>
    <row r="335" spans="1:19" ht="15">
      <c r="A335" s="66" t="s">
        <v>669</v>
      </c>
      <c r="B335" s="29" t="s">
        <v>532</v>
      </c>
      <c r="C335" s="22" t="s">
        <v>82</v>
      </c>
      <c r="D335" s="64">
        <v>100</v>
      </c>
      <c r="E335" s="37">
        <v>0.37</v>
      </c>
      <c r="F335" s="166"/>
      <c r="G335" s="167"/>
      <c r="I335" s="66" t="s">
        <v>674</v>
      </c>
      <c r="J335" s="48" t="s">
        <v>601</v>
      </c>
      <c r="K335" s="22" t="s">
        <v>370</v>
      </c>
      <c r="L335" s="49" t="s">
        <v>94</v>
      </c>
      <c r="M335" s="20">
        <v>0.57999999999999996</v>
      </c>
      <c r="N335" s="166"/>
      <c r="O335" s="167"/>
      <c r="P335" s="113">
        <f t="shared" si="27"/>
        <v>0</v>
      </c>
      <c r="S335" s="113">
        <f t="shared" si="26"/>
        <v>0</v>
      </c>
    </row>
    <row r="336" spans="1:19" ht="15">
      <c r="A336" s="46" t="s">
        <v>533</v>
      </c>
      <c r="C336" s="50"/>
      <c r="D336" s="46"/>
      <c r="E336" s="35"/>
      <c r="F336" s="172"/>
      <c r="G336" s="173"/>
      <c r="I336" s="66" t="s">
        <v>674</v>
      </c>
      <c r="J336" s="48" t="s">
        <v>602</v>
      </c>
      <c r="K336" s="22" t="s">
        <v>370</v>
      </c>
      <c r="L336" s="34">
        <v>100</v>
      </c>
      <c r="M336" s="35">
        <v>0.59</v>
      </c>
      <c r="N336" s="166"/>
      <c r="O336" s="167"/>
      <c r="P336" s="113"/>
      <c r="S336" s="113">
        <f t="shared" si="26"/>
        <v>0</v>
      </c>
    </row>
    <row r="337" spans="1:19" ht="15">
      <c r="A337" s="66" t="s">
        <v>669</v>
      </c>
      <c r="B337" s="48" t="s">
        <v>534</v>
      </c>
      <c r="C337" s="49" t="s">
        <v>535</v>
      </c>
      <c r="D337" s="49" t="s">
        <v>94</v>
      </c>
      <c r="E337" s="18">
        <v>0.57999999999999996</v>
      </c>
      <c r="F337" s="166"/>
      <c r="G337" s="167"/>
      <c r="I337" s="66" t="s">
        <v>674</v>
      </c>
      <c r="J337" s="48" t="s">
        <v>603</v>
      </c>
      <c r="K337" s="22" t="s">
        <v>370</v>
      </c>
      <c r="L337" s="34">
        <v>100</v>
      </c>
      <c r="M337" s="35">
        <v>0.59</v>
      </c>
      <c r="N337" s="166"/>
      <c r="O337" s="167"/>
      <c r="P337" s="113">
        <f t="shared" si="27"/>
        <v>0</v>
      </c>
      <c r="S337" s="113">
        <f t="shared" si="26"/>
        <v>0</v>
      </c>
    </row>
    <row r="338" spans="1:19" ht="15">
      <c r="A338" s="66" t="s">
        <v>669</v>
      </c>
      <c r="B338" s="29" t="s">
        <v>536</v>
      </c>
      <c r="C338" s="22" t="s">
        <v>535</v>
      </c>
      <c r="D338" s="64">
        <v>100</v>
      </c>
      <c r="E338" s="37">
        <v>0.72</v>
      </c>
      <c r="F338" s="166"/>
      <c r="G338" s="167"/>
      <c r="I338" s="66" t="s">
        <v>674</v>
      </c>
      <c r="J338" s="29" t="s">
        <v>604</v>
      </c>
      <c r="K338" s="22" t="s">
        <v>443</v>
      </c>
      <c r="L338" s="30">
        <v>100</v>
      </c>
      <c r="M338" s="37">
        <v>0.59</v>
      </c>
      <c r="N338" s="166"/>
      <c r="O338" s="167"/>
      <c r="P338" s="113">
        <f t="shared" si="27"/>
        <v>0</v>
      </c>
      <c r="S338" s="113">
        <f t="shared" si="26"/>
        <v>0</v>
      </c>
    </row>
    <row r="339" spans="1:19" ht="15">
      <c r="A339" s="66" t="s">
        <v>669</v>
      </c>
      <c r="B339" s="29" t="s">
        <v>537</v>
      </c>
      <c r="C339" s="22" t="s">
        <v>535</v>
      </c>
      <c r="D339" s="64">
        <v>100</v>
      </c>
      <c r="E339" s="37">
        <v>0.38</v>
      </c>
      <c r="F339" s="166"/>
      <c r="G339" s="167"/>
      <c r="I339" s="66" t="s">
        <v>674</v>
      </c>
      <c r="J339" s="29" t="s">
        <v>605</v>
      </c>
      <c r="K339" s="22" t="s">
        <v>443</v>
      </c>
      <c r="L339" s="30">
        <v>100</v>
      </c>
      <c r="M339" s="37">
        <v>0.53</v>
      </c>
      <c r="N339" s="166"/>
      <c r="O339" s="167"/>
      <c r="P339" s="113">
        <f t="shared" si="27"/>
        <v>0</v>
      </c>
      <c r="S339" s="113">
        <f t="shared" si="26"/>
        <v>0</v>
      </c>
    </row>
    <row r="340" spans="1:19" ht="15">
      <c r="A340" s="66" t="s">
        <v>669</v>
      </c>
      <c r="B340" s="29" t="s">
        <v>538</v>
      </c>
      <c r="C340" s="22" t="s">
        <v>535</v>
      </c>
      <c r="D340" s="64">
        <v>100</v>
      </c>
      <c r="E340" s="37">
        <v>0.39</v>
      </c>
      <c r="F340" s="166"/>
      <c r="G340" s="167"/>
      <c r="I340" s="66" t="s">
        <v>674</v>
      </c>
      <c r="J340" s="29" t="s">
        <v>606</v>
      </c>
      <c r="K340" s="22" t="s">
        <v>443</v>
      </c>
      <c r="L340" s="30">
        <v>100</v>
      </c>
      <c r="M340" s="37">
        <v>0.59</v>
      </c>
      <c r="N340" s="166"/>
      <c r="O340" s="167"/>
      <c r="P340" s="113">
        <f t="shared" si="27"/>
        <v>0</v>
      </c>
      <c r="S340" s="113">
        <f t="shared" si="26"/>
        <v>0</v>
      </c>
    </row>
    <row r="341" spans="1:19" ht="15">
      <c r="A341" s="66" t="s">
        <v>669</v>
      </c>
      <c r="B341" s="29" t="s">
        <v>539</v>
      </c>
      <c r="C341" s="22" t="s">
        <v>535</v>
      </c>
      <c r="D341" s="64">
        <v>100</v>
      </c>
      <c r="E341" s="35">
        <v>0.38</v>
      </c>
      <c r="F341" s="166"/>
      <c r="G341" s="167"/>
      <c r="I341" s="66" t="s">
        <v>674</v>
      </c>
      <c r="J341" s="29" t="s">
        <v>607</v>
      </c>
      <c r="K341" s="22" t="s">
        <v>443</v>
      </c>
      <c r="L341" s="30">
        <v>100</v>
      </c>
      <c r="M341" s="37">
        <v>0.59</v>
      </c>
      <c r="N341" s="166"/>
      <c r="O341" s="167"/>
      <c r="P341" s="113">
        <f t="shared" si="27"/>
        <v>0</v>
      </c>
      <c r="S341" s="113">
        <f t="shared" si="26"/>
        <v>0</v>
      </c>
    </row>
    <row r="342" spans="1:19" ht="15">
      <c r="A342" s="66" t="s">
        <v>669</v>
      </c>
      <c r="B342" s="29" t="s">
        <v>540</v>
      </c>
      <c r="C342" s="22" t="s">
        <v>535</v>
      </c>
      <c r="D342" s="64">
        <v>100</v>
      </c>
      <c r="E342" s="35">
        <v>0.39</v>
      </c>
      <c r="F342" s="166"/>
      <c r="G342" s="167"/>
      <c r="I342" s="66" t="s">
        <v>674</v>
      </c>
      <c r="J342" s="68" t="s">
        <v>608</v>
      </c>
      <c r="K342" s="34" t="s">
        <v>406</v>
      </c>
      <c r="L342" s="41">
        <v>10</v>
      </c>
      <c r="M342" s="31">
        <v>7.87</v>
      </c>
      <c r="N342" s="166"/>
      <c r="O342" s="167"/>
      <c r="P342" s="113">
        <f t="shared" si="27"/>
        <v>0</v>
      </c>
      <c r="S342" s="113">
        <f t="shared" si="26"/>
        <v>0</v>
      </c>
    </row>
    <row r="343" spans="1:19" ht="15">
      <c r="A343" s="66" t="s">
        <v>669</v>
      </c>
      <c r="B343" s="29" t="s">
        <v>541</v>
      </c>
      <c r="C343" s="22" t="s">
        <v>535</v>
      </c>
      <c r="D343" s="64">
        <v>100</v>
      </c>
      <c r="E343" s="35">
        <v>0.41</v>
      </c>
      <c r="F343" s="166"/>
      <c r="G343" s="167"/>
      <c r="I343" s="66" t="s">
        <v>674</v>
      </c>
      <c r="J343" s="29" t="s">
        <v>609</v>
      </c>
      <c r="K343" s="22" t="s">
        <v>82</v>
      </c>
      <c r="L343" s="30">
        <v>100</v>
      </c>
      <c r="M343" s="37">
        <v>0.37</v>
      </c>
      <c r="N343" s="166"/>
      <c r="O343" s="167"/>
      <c r="P343" s="113">
        <f t="shared" si="27"/>
        <v>0</v>
      </c>
      <c r="S343" s="113">
        <f t="shared" si="26"/>
        <v>0</v>
      </c>
    </row>
    <row r="344" spans="1:19" ht="15">
      <c r="A344" s="56" t="s">
        <v>542</v>
      </c>
      <c r="C344" s="22"/>
      <c r="D344" s="30"/>
      <c r="E344" s="35"/>
      <c r="F344" s="172"/>
      <c r="G344" s="173"/>
      <c r="I344" s="66" t="s">
        <v>674</v>
      </c>
      <c r="J344" s="29" t="s">
        <v>610</v>
      </c>
      <c r="K344" s="22" t="s">
        <v>82</v>
      </c>
      <c r="L344" s="30">
        <v>50</v>
      </c>
      <c r="M344" s="37">
        <v>0.37</v>
      </c>
      <c r="N344" s="166"/>
      <c r="O344" s="167"/>
      <c r="P344" s="113"/>
      <c r="S344" s="113">
        <f t="shared" si="26"/>
        <v>0</v>
      </c>
    </row>
    <row r="345" spans="1:19" ht="15">
      <c r="A345" s="79" t="s">
        <v>670</v>
      </c>
      <c r="B345" s="29" t="s">
        <v>543</v>
      </c>
      <c r="C345" s="22" t="s">
        <v>78</v>
      </c>
      <c r="D345" s="30">
        <v>50</v>
      </c>
      <c r="E345" s="37">
        <v>1.55</v>
      </c>
      <c r="F345" s="166"/>
      <c r="G345" s="167"/>
      <c r="I345" s="66" t="s">
        <v>674</v>
      </c>
      <c r="J345" s="29" t="s">
        <v>611</v>
      </c>
      <c r="K345" s="22" t="s">
        <v>82</v>
      </c>
      <c r="L345" s="30">
        <v>100</v>
      </c>
      <c r="M345" s="37">
        <v>0.59</v>
      </c>
      <c r="N345" s="166"/>
      <c r="O345" s="167"/>
      <c r="P345" s="113">
        <f t="shared" si="27"/>
        <v>0</v>
      </c>
      <c r="S345" s="113">
        <f t="shared" si="26"/>
        <v>0</v>
      </c>
    </row>
    <row r="346" spans="1:19" ht="15">
      <c r="A346" s="79" t="s">
        <v>670</v>
      </c>
      <c r="B346" s="48" t="s">
        <v>544</v>
      </c>
      <c r="C346" s="34" t="s">
        <v>545</v>
      </c>
      <c r="D346" s="41">
        <v>2</v>
      </c>
      <c r="E346" s="31">
        <v>27.32</v>
      </c>
      <c r="F346" s="166"/>
      <c r="G346" s="167"/>
      <c r="I346" s="56" t="s">
        <v>612</v>
      </c>
      <c r="K346" s="22"/>
      <c r="L346" s="29"/>
      <c r="M346" s="35"/>
      <c r="N346" s="172"/>
      <c r="O346" s="173"/>
      <c r="P346" s="113">
        <f t="shared" si="27"/>
        <v>0</v>
      </c>
      <c r="S346" s="113"/>
    </row>
    <row r="347" spans="1:19" ht="15">
      <c r="A347" s="79" t="s">
        <v>670</v>
      </c>
      <c r="B347" s="29" t="s">
        <v>546</v>
      </c>
      <c r="C347" s="22" t="s">
        <v>545</v>
      </c>
      <c r="D347" s="30">
        <v>10</v>
      </c>
      <c r="E347" s="37">
        <v>7.04</v>
      </c>
      <c r="F347" s="166"/>
      <c r="G347" s="167"/>
      <c r="I347" s="66" t="s">
        <v>675</v>
      </c>
      <c r="J347" s="48" t="s">
        <v>613</v>
      </c>
      <c r="K347" s="49" t="s">
        <v>535</v>
      </c>
      <c r="L347" s="49" t="s">
        <v>89</v>
      </c>
      <c r="M347" s="20">
        <v>0.77</v>
      </c>
      <c r="N347" s="166"/>
      <c r="O347" s="167"/>
      <c r="P347" s="113">
        <f t="shared" si="27"/>
        <v>0</v>
      </c>
      <c r="S347" s="113">
        <f t="shared" si="26"/>
        <v>0</v>
      </c>
    </row>
    <row r="348" spans="1:19" ht="15">
      <c r="A348" s="79" t="s">
        <v>670</v>
      </c>
      <c r="B348" s="29" t="s">
        <v>546</v>
      </c>
      <c r="C348" s="22" t="s">
        <v>547</v>
      </c>
      <c r="D348" s="30">
        <v>10</v>
      </c>
      <c r="E348" s="37">
        <v>6.33</v>
      </c>
      <c r="F348" s="166"/>
      <c r="G348" s="167"/>
      <c r="I348" s="66" t="s">
        <v>675</v>
      </c>
      <c r="J348" s="21" t="s">
        <v>614</v>
      </c>
      <c r="K348" s="22" t="s">
        <v>5</v>
      </c>
      <c r="L348" s="30">
        <v>20</v>
      </c>
      <c r="M348" s="37">
        <v>2.37</v>
      </c>
      <c r="N348" s="166"/>
      <c r="O348" s="167"/>
      <c r="P348" s="113">
        <f t="shared" si="27"/>
        <v>0</v>
      </c>
      <c r="S348" s="113">
        <f t="shared" si="26"/>
        <v>0</v>
      </c>
    </row>
    <row r="349" spans="1:19" ht="15">
      <c r="A349" s="79" t="s">
        <v>670</v>
      </c>
      <c r="B349" s="29" t="s">
        <v>548</v>
      </c>
      <c r="C349" s="22" t="s">
        <v>545</v>
      </c>
      <c r="D349" s="58">
        <v>10</v>
      </c>
      <c r="E349" s="37">
        <v>7.04</v>
      </c>
      <c r="F349" s="166"/>
      <c r="G349" s="167"/>
      <c r="I349" s="66" t="s">
        <v>675</v>
      </c>
      <c r="J349" s="21" t="s">
        <v>615</v>
      </c>
      <c r="K349" s="22" t="s">
        <v>5</v>
      </c>
      <c r="L349" s="30">
        <v>20</v>
      </c>
      <c r="M349" s="37">
        <v>2.21</v>
      </c>
      <c r="N349" s="166"/>
      <c r="O349" s="167"/>
      <c r="P349" s="113">
        <f t="shared" si="27"/>
        <v>0</v>
      </c>
      <c r="S349" s="113">
        <f t="shared" si="26"/>
        <v>0</v>
      </c>
    </row>
    <row r="350" spans="1:19" ht="15">
      <c r="A350" s="79" t="s">
        <v>670</v>
      </c>
      <c r="B350" s="29" t="s">
        <v>548</v>
      </c>
      <c r="C350" s="22" t="s">
        <v>547</v>
      </c>
      <c r="D350" s="58">
        <v>10</v>
      </c>
      <c r="E350" s="37">
        <v>6.33</v>
      </c>
      <c r="F350" s="166"/>
      <c r="G350" s="167"/>
      <c r="I350" s="46" t="s">
        <v>616</v>
      </c>
      <c r="K350" s="22"/>
      <c r="L350" s="30"/>
      <c r="M350" s="35"/>
      <c r="N350" s="172"/>
      <c r="O350" s="173"/>
      <c r="P350" s="113">
        <f t="shared" si="27"/>
        <v>0</v>
      </c>
      <c r="S350" s="113"/>
    </row>
    <row r="351" spans="1:19" ht="15">
      <c r="A351" s="79" t="s">
        <v>670</v>
      </c>
      <c r="B351" s="29" t="s">
        <v>549</v>
      </c>
      <c r="C351" s="22" t="s">
        <v>370</v>
      </c>
      <c r="D351" s="58">
        <v>100</v>
      </c>
      <c r="E351" s="37">
        <v>0.37</v>
      </c>
      <c r="F351" s="166"/>
      <c r="G351" s="167"/>
      <c r="I351" s="42" t="s">
        <v>676</v>
      </c>
      <c r="J351" s="29" t="s">
        <v>617</v>
      </c>
      <c r="K351" s="22" t="s">
        <v>462</v>
      </c>
      <c r="L351" s="30">
        <v>10</v>
      </c>
      <c r="M351" s="37">
        <v>11.85</v>
      </c>
      <c r="N351" s="166"/>
      <c r="O351" s="167"/>
      <c r="P351" s="113">
        <f t="shared" si="27"/>
        <v>0</v>
      </c>
      <c r="S351" s="113">
        <f t="shared" si="26"/>
        <v>0</v>
      </c>
    </row>
    <row r="352" spans="1:19" ht="15">
      <c r="A352" s="79" t="s">
        <v>670</v>
      </c>
      <c r="B352" s="29" t="s">
        <v>550</v>
      </c>
      <c r="C352" s="22" t="s">
        <v>370</v>
      </c>
      <c r="D352" s="58">
        <v>100</v>
      </c>
      <c r="E352" s="37">
        <v>1.25</v>
      </c>
      <c r="F352" s="166"/>
      <c r="G352" s="167"/>
      <c r="I352" s="42" t="s">
        <v>676</v>
      </c>
      <c r="J352" s="29" t="s">
        <v>581</v>
      </c>
      <c r="K352" s="22" t="s">
        <v>406</v>
      </c>
      <c r="L352" s="30">
        <v>10</v>
      </c>
      <c r="M352" s="37">
        <v>5.65</v>
      </c>
      <c r="N352" s="166"/>
      <c r="O352" s="167"/>
      <c r="P352" s="113">
        <f t="shared" si="27"/>
        <v>0</v>
      </c>
      <c r="S352" s="113">
        <f t="shared" si="26"/>
        <v>0</v>
      </c>
    </row>
    <row r="353" spans="1:19" ht="15">
      <c r="A353" s="79" t="s">
        <v>670</v>
      </c>
      <c r="B353" s="29" t="s">
        <v>551</v>
      </c>
      <c r="C353" s="22" t="s">
        <v>545</v>
      </c>
      <c r="D353" s="58">
        <v>10</v>
      </c>
      <c r="E353" s="37">
        <v>7.76</v>
      </c>
      <c r="F353" s="166"/>
      <c r="G353" s="167"/>
      <c r="I353" s="42" t="s">
        <v>676</v>
      </c>
      <c r="J353" s="29" t="s">
        <v>80</v>
      </c>
      <c r="K353" s="22" t="s">
        <v>553</v>
      </c>
      <c r="L353" s="30">
        <v>20</v>
      </c>
      <c r="M353" s="37">
        <v>3.82</v>
      </c>
      <c r="N353" s="166"/>
      <c r="O353" s="167"/>
      <c r="P353" s="113">
        <f t="shared" si="27"/>
        <v>0</v>
      </c>
      <c r="S353" s="113">
        <f t="shared" si="26"/>
        <v>0</v>
      </c>
    </row>
    <row r="354" spans="1:19" ht="15">
      <c r="A354" s="79" t="s">
        <v>670</v>
      </c>
      <c r="B354" s="29" t="s">
        <v>551</v>
      </c>
      <c r="C354" s="22" t="s">
        <v>547</v>
      </c>
      <c r="D354" s="58">
        <v>10</v>
      </c>
      <c r="E354" s="37">
        <v>7.03</v>
      </c>
      <c r="F354" s="166"/>
      <c r="G354" s="167"/>
      <c r="I354" s="42" t="s">
        <v>676</v>
      </c>
      <c r="J354" s="29" t="s">
        <v>80</v>
      </c>
      <c r="K354" s="22" t="s">
        <v>547</v>
      </c>
      <c r="L354" s="30">
        <v>20</v>
      </c>
      <c r="M354" s="37">
        <v>4.28</v>
      </c>
      <c r="N354" s="166"/>
      <c r="O354" s="167"/>
      <c r="P354" s="113">
        <f t="shared" si="27"/>
        <v>0</v>
      </c>
      <c r="S354" s="113">
        <f t="shared" si="26"/>
        <v>0</v>
      </c>
    </row>
    <row r="355" spans="1:19" ht="15">
      <c r="A355" s="79" t="s">
        <v>670</v>
      </c>
      <c r="B355" s="48" t="s">
        <v>552</v>
      </c>
      <c r="C355" s="34" t="s">
        <v>553</v>
      </c>
      <c r="D355" s="41">
        <v>2</v>
      </c>
      <c r="E355" s="31">
        <v>22.87</v>
      </c>
      <c r="F355" s="166"/>
      <c r="G355" s="167"/>
      <c r="I355" s="42" t="s">
        <v>676</v>
      </c>
      <c r="J355" s="29" t="s">
        <v>80</v>
      </c>
      <c r="K355" s="22" t="s">
        <v>545</v>
      </c>
      <c r="L355" s="30">
        <v>20</v>
      </c>
      <c r="M355" s="37">
        <v>4.7</v>
      </c>
      <c r="N355" s="166"/>
      <c r="O355" s="167"/>
      <c r="P355" s="113">
        <f t="shared" si="27"/>
        <v>0</v>
      </c>
      <c r="S355" s="113">
        <f t="shared" si="26"/>
        <v>0</v>
      </c>
    </row>
    <row r="356" spans="1:19" ht="15">
      <c r="A356" s="79" t="s">
        <v>670</v>
      </c>
      <c r="B356" s="29" t="s">
        <v>554</v>
      </c>
      <c r="C356" s="22" t="s">
        <v>545</v>
      </c>
      <c r="D356" s="58">
        <v>10</v>
      </c>
      <c r="E356" s="37">
        <v>7.04</v>
      </c>
      <c r="F356" s="166"/>
      <c r="G356" s="167"/>
      <c r="I356" s="42" t="s">
        <v>676</v>
      </c>
      <c r="J356" s="29" t="s">
        <v>618</v>
      </c>
      <c r="K356" s="22" t="s">
        <v>547</v>
      </c>
      <c r="L356" s="30">
        <v>20</v>
      </c>
      <c r="M356" s="37">
        <v>2.98</v>
      </c>
      <c r="N356" s="166"/>
      <c r="O356" s="167"/>
      <c r="P356" s="113">
        <f t="shared" si="27"/>
        <v>0</v>
      </c>
      <c r="S356" s="113">
        <f t="shared" si="26"/>
        <v>0</v>
      </c>
    </row>
    <row r="357" spans="1:19" ht="15">
      <c r="A357" s="79" t="s">
        <v>670</v>
      </c>
      <c r="B357" s="29" t="s">
        <v>555</v>
      </c>
      <c r="C357" s="22" t="s">
        <v>547</v>
      </c>
      <c r="D357" s="58">
        <v>10</v>
      </c>
      <c r="E357" s="37">
        <v>6.33</v>
      </c>
      <c r="F357" s="166"/>
      <c r="G357" s="167"/>
      <c r="I357" s="42" t="s">
        <v>676</v>
      </c>
      <c r="J357" s="29" t="s">
        <v>618</v>
      </c>
      <c r="K357" s="22" t="s">
        <v>545</v>
      </c>
      <c r="L357" s="30">
        <v>20</v>
      </c>
      <c r="M357" s="37">
        <v>3.37</v>
      </c>
      <c r="N357" s="166"/>
      <c r="O357" s="167"/>
      <c r="P357" s="113">
        <f t="shared" si="27"/>
        <v>0</v>
      </c>
      <c r="S357" s="113">
        <f t="shared" si="26"/>
        <v>0</v>
      </c>
    </row>
    <row r="358" spans="1:19" ht="15">
      <c r="A358" s="79" t="s">
        <v>670</v>
      </c>
      <c r="B358" s="29" t="s">
        <v>556</v>
      </c>
      <c r="C358" s="22" t="s">
        <v>535</v>
      </c>
      <c r="D358" s="58">
        <v>100</v>
      </c>
      <c r="E358" s="37">
        <v>0.35</v>
      </c>
      <c r="F358" s="166"/>
      <c r="G358" s="167"/>
      <c r="I358" s="42" t="s">
        <v>676</v>
      </c>
      <c r="J358" s="29" t="s">
        <v>1163</v>
      </c>
      <c r="K358" s="22" t="s">
        <v>78</v>
      </c>
      <c r="L358" s="30">
        <v>20</v>
      </c>
      <c r="M358" s="37">
        <v>2.7</v>
      </c>
      <c r="N358" s="166"/>
      <c r="O358" s="167"/>
      <c r="P358" s="113">
        <f t="shared" si="27"/>
        <v>0</v>
      </c>
      <c r="S358" s="113">
        <f t="shared" si="26"/>
        <v>0</v>
      </c>
    </row>
    <row r="359" spans="1:19" ht="15">
      <c r="A359" s="46" t="s">
        <v>557</v>
      </c>
      <c r="C359" s="50"/>
      <c r="D359" s="67"/>
      <c r="E359" s="35"/>
      <c r="F359" s="172"/>
      <c r="G359" s="173"/>
      <c r="I359" s="42" t="s">
        <v>676</v>
      </c>
      <c r="J359" s="29" t="s">
        <v>619</v>
      </c>
      <c r="K359" s="22" t="s">
        <v>553</v>
      </c>
      <c r="L359" s="30">
        <v>20</v>
      </c>
      <c r="M359" s="37">
        <v>5.15</v>
      </c>
      <c r="N359" s="166"/>
      <c r="O359" s="167"/>
      <c r="P359" s="113"/>
      <c r="S359" s="113">
        <f t="shared" si="26"/>
        <v>0</v>
      </c>
    </row>
    <row r="360" spans="1:19" ht="15">
      <c r="A360" s="42" t="s">
        <v>671</v>
      </c>
      <c r="B360" s="21" t="s">
        <v>558</v>
      </c>
      <c r="C360" s="22" t="s">
        <v>5</v>
      </c>
      <c r="D360" s="30">
        <v>20</v>
      </c>
      <c r="E360" s="37">
        <v>1.07</v>
      </c>
      <c r="F360" s="166"/>
      <c r="G360" s="167"/>
      <c r="I360" s="42" t="s">
        <v>676</v>
      </c>
      <c r="J360" s="29" t="s">
        <v>619</v>
      </c>
      <c r="K360" s="22" t="s">
        <v>547</v>
      </c>
      <c r="L360" s="30">
        <v>20</v>
      </c>
      <c r="M360" s="37">
        <v>5.42</v>
      </c>
      <c r="N360" s="166"/>
      <c r="O360" s="167"/>
      <c r="P360" s="113">
        <f t="shared" si="27"/>
        <v>0</v>
      </c>
      <c r="S360" s="113">
        <f t="shared" ref="S360:S415" si="28">L360*M360*N360</f>
        <v>0</v>
      </c>
    </row>
    <row r="361" spans="1:19" ht="15">
      <c r="A361" s="42" t="s">
        <v>671</v>
      </c>
      <c r="B361" s="48" t="s">
        <v>559</v>
      </c>
      <c r="C361" s="34" t="s">
        <v>439</v>
      </c>
      <c r="D361" s="60">
        <v>50</v>
      </c>
      <c r="E361" s="37">
        <v>1.33</v>
      </c>
      <c r="F361" s="166"/>
      <c r="G361" s="167"/>
      <c r="I361" s="42" t="s">
        <v>676</v>
      </c>
      <c r="J361" s="29" t="s">
        <v>620</v>
      </c>
      <c r="K361" s="22" t="s">
        <v>406</v>
      </c>
      <c r="L361" s="30">
        <v>20</v>
      </c>
      <c r="M361" s="37">
        <v>5.2</v>
      </c>
      <c r="N361" s="166"/>
      <c r="O361" s="167"/>
      <c r="P361" s="113">
        <f t="shared" si="27"/>
        <v>0</v>
      </c>
      <c r="S361" s="113">
        <f t="shared" si="28"/>
        <v>0</v>
      </c>
    </row>
    <row r="362" spans="1:19" ht="15">
      <c r="A362" s="42" t="s">
        <v>671</v>
      </c>
      <c r="B362" s="51" t="s">
        <v>560</v>
      </c>
      <c r="C362" s="16" t="s">
        <v>450</v>
      </c>
      <c r="D362" s="17">
        <v>10</v>
      </c>
      <c r="E362" s="20">
        <v>5.25</v>
      </c>
      <c r="F362" s="166"/>
      <c r="G362" s="167"/>
      <c r="I362" s="56" t="s">
        <v>621</v>
      </c>
      <c r="K362" s="70"/>
      <c r="L362" s="64"/>
      <c r="M362" s="35"/>
      <c r="N362" s="172"/>
      <c r="O362" s="173"/>
      <c r="P362" s="113">
        <f t="shared" si="27"/>
        <v>0</v>
      </c>
      <c r="S362" s="113"/>
    </row>
    <row r="363" spans="1:19" ht="22.5">
      <c r="A363" s="42" t="s">
        <v>671</v>
      </c>
      <c r="B363" s="48" t="s">
        <v>561</v>
      </c>
      <c r="C363" s="34" t="s">
        <v>406</v>
      </c>
      <c r="D363" s="34">
        <v>10</v>
      </c>
      <c r="E363" s="35">
        <v>9.0299999999999994</v>
      </c>
      <c r="F363" s="166"/>
      <c r="G363" s="167"/>
      <c r="I363" s="66" t="s">
        <v>677</v>
      </c>
      <c r="J363" s="48" t="s">
        <v>690</v>
      </c>
      <c r="K363" s="49" t="s">
        <v>370</v>
      </c>
      <c r="L363" s="49" t="s">
        <v>94</v>
      </c>
      <c r="M363" s="20">
        <v>0.41</v>
      </c>
      <c r="N363" s="166"/>
      <c r="O363" s="167"/>
      <c r="P363" s="113">
        <f t="shared" si="27"/>
        <v>0</v>
      </c>
      <c r="S363" s="113">
        <f t="shared" si="28"/>
        <v>0</v>
      </c>
    </row>
    <row r="364" spans="1:19" ht="15">
      <c r="A364" s="42" t="s">
        <v>671</v>
      </c>
      <c r="B364" s="21" t="s">
        <v>562</v>
      </c>
      <c r="C364" s="22" t="s">
        <v>545</v>
      </c>
      <c r="D364" s="30">
        <v>10</v>
      </c>
      <c r="E364" s="37">
        <v>6.78</v>
      </c>
      <c r="F364" s="166"/>
      <c r="G364" s="167"/>
      <c r="I364" s="42" t="s">
        <v>678</v>
      </c>
      <c r="J364" s="21" t="s">
        <v>705</v>
      </c>
      <c r="K364" s="61" t="s">
        <v>622</v>
      </c>
      <c r="L364" s="23">
        <v>100</v>
      </c>
      <c r="M364" s="24">
        <v>0.74</v>
      </c>
      <c r="N364" s="166"/>
      <c r="O364" s="167"/>
      <c r="P364" s="113">
        <f t="shared" si="27"/>
        <v>0</v>
      </c>
      <c r="S364" s="113">
        <f t="shared" si="28"/>
        <v>0</v>
      </c>
    </row>
    <row r="365" spans="1:19" ht="15">
      <c r="A365" s="42" t="s">
        <v>671</v>
      </c>
      <c r="B365" s="21" t="s">
        <v>562</v>
      </c>
      <c r="C365" s="22" t="s">
        <v>547</v>
      </c>
      <c r="D365" s="30">
        <v>10</v>
      </c>
      <c r="E365" s="37">
        <v>5.73</v>
      </c>
      <c r="F365" s="166"/>
      <c r="G365" s="167"/>
      <c r="I365" s="42" t="s">
        <v>678</v>
      </c>
      <c r="J365" s="21" t="s">
        <v>706</v>
      </c>
      <c r="K365" s="22" t="s">
        <v>370</v>
      </c>
      <c r="L365" s="30">
        <v>100</v>
      </c>
      <c r="M365" s="37">
        <v>0.25</v>
      </c>
      <c r="N365" s="166"/>
      <c r="O365" s="167"/>
      <c r="P365" s="113">
        <f t="shared" si="27"/>
        <v>0</v>
      </c>
      <c r="S365" s="113">
        <f t="shared" si="28"/>
        <v>0</v>
      </c>
    </row>
    <row r="366" spans="1:19" ht="15">
      <c r="A366" s="42" t="s">
        <v>671</v>
      </c>
      <c r="B366" s="21" t="s">
        <v>563</v>
      </c>
      <c r="C366" s="22" t="s">
        <v>547</v>
      </c>
      <c r="D366" s="30">
        <v>10</v>
      </c>
      <c r="E366" s="37">
        <v>4.72</v>
      </c>
      <c r="F366" s="166"/>
      <c r="G366" s="167"/>
      <c r="I366" s="42" t="s">
        <v>678</v>
      </c>
      <c r="J366" s="21" t="s">
        <v>707</v>
      </c>
      <c r="K366" s="22" t="s">
        <v>370</v>
      </c>
      <c r="L366" s="30">
        <v>100</v>
      </c>
      <c r="M366" s="37">
        <v>0.35</v>
      </c>
      <c r="N366" s="166"/>
      <c r="O366" s="167"/>
      <c r="P366" s="113">
        <f t="shared" si="27"/>
        <v>0</v>
      </c>
      <c r="S366" s="113">
        <f t="shared" si="28"/>
        <v>0</v>
      </c>
    </row>
    <row r="367" spans="1:19" ht="15">
      <c r="A367" s="42" t="s">
        <v>671</v>
      </c>
      <c r="B367" s="21" t="s">
        <v>564</v>
      </c>
      <c r="C367" s="22" t="s">
        <v>545</v>
      </c>
      <c r="D367" s="30">
        <v>10</v>
      </c>
      <c r="E367" s="37">
        <v>9.98</v>
      </c>
      <c r="F367" s="166"/>
      <c r="G367" s="167"/>
      <c r="I367" s="42" t="s">
        <v>678</v>
      </c>
      <c r="J367" s="21" t="s">
        <v>708</v>
      </c>
      <c r="K367" s="22" t="s">
        <v>370</v>
      </c>
      <c r="L367" s="30">
        <v>100</v>
      </c>
      <c r="M367" s="37">
        <v>0.42</v>
      </c>
      <c r="N367" s="166"/>
      <c r="O367" s="167"/>
      <c r="P367" s="113">
        <f t="shared" si="27"/>
        <v>0</v>
      </c>
      <c r="S367" s="113">
        <f t="shared" si="28"/>
        <v>0</v>
      </c>
    </row>
    <row r="368" spans="1:19" ht="15">
      <c r="A368" s="42" t="s">
        <v>671</v>
      </c>
      <c r="B368" s="21" t="s">
        <v>565</v>
      </c>
      <c r="C368" s="22" t="s">
        <v>370</v>
      </c>
      <c r="D368" s="30">
        <v>50</v>
      </c>
      <c r="E368" s="37">
        <v>0.75</v>
      </c>
      <c r="F368" s="166"/>
      <c r="G368" s="167"/>
      <c r="I368" s="42" t="s">
        <v>679</v>
      </c>
      <c r="J368" s="73" t="s">
        <v>691</v>
      </c>
      <c r="K368" s="61" t="s">
        <v>622</v>
      </c>
      <c r="L368" s="23">
        <v>25</v>
      </c>
      <c r="M368" s="24">
        <v>1.1100000000000001</v>
      </c>
      <c r="N368" s="166"/>
      <c r="O368" s="167"/>
      <c r="P368" s="113">
        <f t="shared" si="27"/>
        <v>0</v>
      </c>
      <c r="S368" s="113">
        <f t="shared" si="28"/>
        <v>0</v>
      </c>
    </row>
    <row r="369" spans="1:19" ht="15">
      <c r="A369" s="42" t="s">
        <v>671</v>
      </c>
      <c r="B369" s="21" t="s">
        <v>566</v>
      </c>
      <c r="C369" s="22" t="s">
        <v>439</v>
      </c>
      <c r="D369" s="30">
        <v>50</v>
      </c>
      <c r="E369" s="37">
        <v>0.94</v>
      </c>
      <c r="F369" s="166"/>
      <c r="G369" s="167"/>
      <c r="I369" s="42" t="s">
        <v>680</v>
      </c>
      <c r="J369" s="21" t="s">
        <v>709</v>
      </c>
      <c r="K369" s="22" t="s">
        <v>596</v>
      </c>
      <c r="L369" s="30">
        <v>100</v>
      </c>
      <c r="M369" s="37">
        <v>0.62</v>
      </c>
      <c r="N369" s="166"/>
      <c r="O369" s="167"/>
      <c r="P369" s="113">
        <f t="shared" si="27"/>
        <v>0</v>
      </c>
      <c r="S369" s="113">
        <f t="shared" si="28"/>
        <v>0</v>
      </c>
    </row>
    <row r="370" spans="1:19" ht="15">
      <c r="A370" s="42" t="s">
        <v>671</v>
      </c>
      <c r="B370" s="48" t="s">
        <v>567</v>
      </c>
      <c r="C370" s="49" t="s">
        <v>6</v>
      </c>
      <c r="D370" s="49" t="s">
        <v>133</v>
      </c>
      <c r="E370" s="20">
        <v>7.73</v>
      </c>
      <c r="F370" s="166"/>
      <c r="G370" s="167"/>
      <c r="I370" s="42" t="s">
        <v>681</v>
      </c>
      <c r="J370" s="21" t="s">
        <v>710</v>
      </c>
      <c r="K370" s="22" t="s">
        <v>6</v>
      </c>
      <c r="L370" s="30">
        <v>50</v>
      </c>
      <c r="M370" s="37">
        <v>1.38</v>
      </c>
      <c r="N370" s="166"/>
      <c r="O370" s="167"/>
      <c r="P370" s="113">
        <f t="shared" si="27"/>
        <v>0</v>
      </c>
      <c r="S370" s="113">
        <f t="shared" si="28"/>
        <v>0</v>
      </c>
    </row>
    <row r="371" spans="1:19" ht="15">
      <c r="A371" s="42" t="s">
        <v>671</v>
      </c>
      <c r="B371" s="21" t="s">
        <v>568</v>
      </c>
      <c r="C371" s="22" t="s">
        <v>370</v>
      </c>
      <c r="D371" s="30">
        <v>100</v>
      </c>
      <c r="E371" s="35">
        <v>0.19</v>
      </c>
      <c r="F371" s="166"/>
      <c r="G371" s="167"/>
      <c r="I371" s="42" t="s">
        <v>682</v>
      </c>
      <c r="J371" s="21" t="s">
        <v>692</v>
      </c>
      <c r="K371" s="22" t="s">
        <v>370</v>
      </c>
      <c r="L371" s="30">
        <v>100</v>
      </c>
      <c r="M371" s="37">
        <v>0.52</v>
      </c>
      <c r="N371" s="166"/>
      <c r="O371" s="167"/>
      <c r="P371" s="113">
        <f t="shared" si="27"/>
        <v>0</v>
      </c>
      <c r="S371" s="113">
        <f t="shared" si="28"/>
        <v>0</v>
      </c>
    </row>
    <row r="372" spans="1:19" ht="15">
      <c r="A372" s="42" t="s">
        <v>671</v>
      </c>
      <c r="B372" s="21" t="s">
        <v>569</v>
      </c>
      <c r="C372" s="22" t="s">
        <v>547</v>
      </c>
      <c r="D372" s="30">
        <v>10</v>
      </c>
      <c r="E372" s="37">
        <v>5.13</v>
      </c>
      <c r="F372" s="166"/>
      <c r="G372" s="167"/>
      <c r="I372" s="66" t="s">
        <v>683</v>
      </c>
      <c r="J372" s="48" t="s">
        <v>711</v>
      </c>
      <c r="K372" s="49" t="s">
        <v>535</v>
      </c>
      <c r="L372" s="49" t="s">
        <v>94</v>
      </c>
      <c r="M372" s="20">
        <v>0.55000000000000004</v>
      </c>
      <c r="N372" s="166"/>
      <c r="O372" s="167"/>
      <c r="P372" s="113">
        <f t="shared" ref="P372:P416" si="29">D372*E372*F372</f>
        <v>0</v>
      </c>
      <c r="S372" s="113">
        <f t="shared" si="28"/>
        <v>0</v>
      </c>
    </row>
    <row r="373" spans="1:19" ht="15">
      <c r="A373" s="42" t="s">
        <v>671</v>
      </c>
      <c r="B373" s="21" t="s">
        <v>570</v>
      </c>
      <c r="C373" s="22" t="s">
        <v>5</v>
      </c>
      <c r="D373" s="30">
        <v>100</v>
      </c>
      <c r="E373" s="37">
        <v>0.84</v>
      </c>
      <c r="F373" s="166"/>
      <c r="G373" s="167"/>
      <c r="I373" s="42" t="s">
        <v>684</v>
      </c>
      <c r="J373" s="21" t="s">
        <v>712</v>
      </c>
      <c r="K373" s="22" t="s">
        <v>260</v>
      </c>
      <c r="L373" s="30">
        <v>50</v>
      </c>
      <c r="M373" s="37">
        <v>0.99</v>
      </c>
      <c r="N373" s="166"/>
      <c r="O373" s="167"/>
      <c r="P373" s="113">
        <f t="shared" si="29"/>
        <v>0</v>
      </c>
      <c r="S373" s="113">
        <f t="shared" si="28"/>
        <v>0</v>
      </c>
    </row>
    <row r="374" spans="1:19" ht="15">
      <c r="A374" s="42" t="s">
        <v>671</v>
      </c>
      <c r="B374" s="48" t="s">
        <v>571</v>
      </c>
      <c r="C374" s="49" t="s">
        <v>6</v>
      </c>
      <c r="D374" s="49" t="s">
        <v>133</v>
      </c>
      <c r="E374" s="18">
        <v>10.97</v>
      </c>
      <c r="F374" s="166"/>
      <c r="G374" s="167"/>
      <c r="I374" s="66" t="s">
        <v>685</v>
      </c>
      <c r="J374" s="48" t="s">
        <v>713</v>
      </c>
      <c r="K374" s="22" t="s">
        <v>370</v>
      </c>
      <c r="L374" s="49" t="s">
        <v>414</v>
      </c>
      <c r="M374" s="20">
        <v>2.0699999999999998</v>
      </c>
      <c r="N374" s="166"/>
      <c r="O374" s="167"/>
      <c r="P374" s="113">
        <f t="shared" si="29"/>
        <v>0</v>
      </c>
      <c r="S374" s="113">
        <f t="shared" si="28"/>
        <v>0</v>
      </c>
    </row>
    <row r="375" spans="1:19" ht="15">
      <c r="A375" s="42" t="s">
        <v>671</v>
      </c>
      <c r="B375" s="21" t="s">
        <v>572</v>
      </c>
      <c r="C375" s="22" t="s">
        <v>370</v>
      </c>
      <c r="D375" s="30">
        <v>100</v>
      </c>
      <c r="E375" s="37">
        <v>0.23</v>
      </c>
      <c r="F375" s="166"/>
      <c r="G375" s="167"/>
      <c r="I375" s="42" t="s">
        <v>686</v>
      </c>
      <c r="J375" s="21" t="s">
        <v>714</v>
      </c>
      <c r="K375" s="22" t="s">
        <v>370</v>
      </c>
      <c r="L375" s="58">
        <v>100</v>
      </c>
      <c r="M375" s="37">
        <v>0.28999999999999998</v>
      </c>
      <c r="N375" s="166"/>
      <c r="O375" s="167"/>
      <c r="P375" s="113">
        <f t="shared" si="29"/>
        <v>0</v>
      </c>
      <c r="S375" s="113">
        <f t="shared" si="28"/>
        <v>0</v>
      </c>
    </row>
    <row r="376" spans="1:19" ht="15">
      <c r="A376" s="42" t="s">
        <v>671</v>
      </c>
      <c r="B376" s="21" t="s">
        <v>573</v>
      </c>
      <c r="C376" s="22" t="s">
        <v>439</v>
      </c>
      <c r="D376" s="30">
        <v>100</v>
      </c>
      <c r="E376" s="37">
        <v>0.77</v>
      </c>
      <c r="F376" s="166"/>
      <c r="G376" s="167"/>
      <c r="I376" s="42" t="s">
        <v>687</v>
      </c>
      <c r="J376" s="21" t="s">
        <v>715</v>
      </c>
      <c r="K376" s="22" t="s">
        <v>535</v>
      </c>
      <c r="L376" s="58">
        <v>100</v>
      </c>
      <c r="M376" s="37">
        <v>0.46</v>
      </c>
      <c r="N376" s="166"/>
      <c r="O376" s="167"/>
      <c r="P376" s="113">
        <f t="shared" si="29"/>
        <v>0</v>
      </c>
      <c r="S376" s="113">
        <f t="shared" si="28"/>
        <v>0</v>
      </c>
    </row>
    <row r="377" spans="1:19" ht="15">
      <c r="A377" s="42" t="s">
        <v>671</v>
      </c>
      <c r="B377" s="48" t="s">
        <v>574</v>
      </c>
      <c r="C377" s="49" t="s">
        <v>547</v>
      </c>
      <c r="D377" s="49" t="s">
        <v>133</v>
      </c>
      <c r="E377" s="20">
        <v>9.07</v>
      </c>
      <c r="F377" s="166"/>
      <c r="G377" s="167"/>
      <c r="I377" s="42" t="s">
        <v>688</v>
      </c>
      <c r="J377" s="80" t="s">
        <v>693</v>
      </c>
      <c r="K377" s="22" t="s">
        <v>6</v>
      </c>
      <c r="L377" s="58">
        <v>15</v>
      </c>
      <c r="M377" s="37">
        <v>3.7</v>
      </c>
      <c r="N377" s="166"/>
      <c r="O377" s="167"/>
      <c r="P377" s="113">
        <f t="shared" si="29"/>
        <v>0</v>
      </c>
      <c r="S377" s="113">
        <f t="shared" si="28"/>
        <v>0</v>
      </c>
    </row>
    <row r="378" spans="1:19" ht="15">
      <c r="A378" s="42" t="s">
        <v>671</v>
      </c>
      <c r="B378" s="21" t="s">
        <v>575</v>
      </c>
      <c r="C378" s="22" t="s">
        <v>439</v>
      </c>
      <c r="D378" s="30">
        <v>20</v>
      </c>
      <c r="E378" s="37">
        <v>2.4900000000000002</v>
      </c>
      <c r="F378" s="166"/>
      <c r="G378" s="167"/>
      <c r="I378" s="79" t="s">
        <v>689</v>
      </c>
      <c r="J378" s="21" t="s">
        <v>716</v>
      </c>
      <c r="K378" s="22" t="s">
        <v>450</v>
      </c>
      <c r="L378" s="58">
        <v>50</v>
      </c>
      <c r="M378" s="37">
        <v>1.55</v>
      </c>
      <c r="N378" s="166"/>
      <c r="O378" s="167"/>
      <c r="P378" s="113">
        <f t="shared" si="29"/>
        <v>0</v>
      </c>
      <c r="S378" s="113">
        <f t="shared" si="28"/>
        <v>0</v>
      </c>
    </row>
    <row r="379" spans="1:19" ht="15">
      <c r="A379" s="42" t="s">
        <v>671</v>
      </c>
      <c r="B379" s="68" t="s">
        <v>576</v>
      </c>
      <c r="C379" s="34" t="s">
        <v>370</v>
      </c>
      <c r="D379" s="41">
        <v>50</v>
      </c>
      <c r="E379" s="31">
        <v>0.84</v>
      </c>
      <c r="F379" s="166"/>
      <c r="G379" s="167"/>
      <c r="I379" s="25"/>
      <c r="J379" s="26"/>
      <c r="K379" s="26"/>
      <c r="L379" s="26"/>
      <c r="M379" s="26"/>
      <c r="N379" s="26"/>
      <c r="O379" s="78"/>
      <c r="P379" s="113">
        <f t="shared" si="29"/>
        <v>0</v>
      </c>
      <c r="S379" s="113"/>
    </row>
    <row r="380" spans="1:19" ht="28.5" customHeight="1">
      <c r="A380" s="168" t="s">
        <v>703</v>
      </c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70"/>
      <c r="P380" s="113"/>
      <c r="S380" s="113"/>
    </row>
    <row r="381" spans="1:19" ht="24.75">
      <c r="A381" s="11"/>
      <c r="B381" s="12" t="s">
        <v>0</v>
      </c>
      <c r="C381" s="13" t="s">
        <v>1</v>
      </c>
      <c r="D381" s="14" t="s">
        <v>2</v>
      </c>
      <c r="E381" s="14" t="s">
        <v>1128</v>
      </c>
      <c r="F381" s="171" t="s">
        <v>697</v>
      </c>
      <c r="G381" s="171"/>
      <c r="H381" s="11"/>
      <c r="I381" s="12" t="s">
        <v>0</v>
      </c>
      <c r="J381" s="27"/>
      <c r="K381" s="13" t="s">
        <v>1</v>
      </c>
      <c r="L381" s="14" t="s">
        <v>2</v>
      </c>
      <c r="M381" s="14" t="s">
        <v>1133</v>
      </c>
      <c r="N381" s="171" t="s">
        <v>697</v>
      </c>
      <c r="O381" s="171"/>
      <c r="P381" s="113"/>
      <c r="S381" s="113"/>
    </row>
    <row r="382" spans="1:19" ht="15">
      <c r="A382" s="57" t="s">
        <v>696</v>
      </c>
      <c r="B382" s="74" t="s">
        <v>623</v>
      </c>
      <c r="C382" s="52" t="s">
        <v>553</v>
      </c>
      <c r="D382" s="61">
        <v>20</v>
      </c>
      <c r="E382" s="75">
        <v>3.12</v>
      </c>
      <c r="F382" s="166"/>
      <c r="G382" s="167"/>
      <c r="H382" s="2"/>
      <c r="I382" s="57" t="s">
        <v>696</v>
      </c>
      <c r="J382" s="74" t="s">
        <v>643</v>
      </c>
      <c r="K382" s="52" t="s">
        <v>553</v>
      </c>
      <c r="L382" s="61">
        <v>20</v>
      </c>
      <c r="M382" s="75">
        <v>3.33</v>
      </c>
      <c r="N382" s="166"/>
      <c r="O382" s="167"/>
      <c r="P382" s="113">
        <f t="shared" si="29"/>
        <v>0</v>
      </c>
      <c r="S382" s="113">
        <f t="shared" si="28"/>
        <v>0</v>
      </c>
    </row>
    <row r="383" spans="1:19" ht="15">
      <c r="A383" s="57" t="s">
        <v>696</v>
      </c>
      <c r="B383" s="76" t="s">
        <v>624</v>
      </c>
      <c r="C383" s="52" t="s">
        <v>553</v>
      </c>
      <c r="D383" s="61">
        <v>20</v>
      </c>
      <c r="E383" s="75">
        <v>3.49</v>
      </c>
      <c r="F383" s="166"/>
      <c r="G383" s="167"/>
      <c r="H383" s="3"/>
      <c r="I383" s="57" t="s">
        <v>696</v>
      </c>
      <c r="J383" s="76" t="s">
        <v>644</v>
      </c>
      <c r="K383" s="52" t="s">
        <v>553</v>
      </c>
      <c r="L383" s="61">
        <v>20</v>
      </c>
      <c r="M383" s="75">
        <v>2.98</v>
      </c>
      <c r="N383" s="166"/>
      <c r="O383" s="167"/>
      <c r="P383" s="113">
        <f t="shared" si="29"/>
        <v>0</v>
      </c>
      <c r="S383" s="113">
        <f t="shared" si="28"/>
        <v>0</v>
      </c>
    </row>
    <row r="384" spans="1:19" ht="15">
      <c r="A384" s="57" t="s">
        <v>696</v>
      </c>
      <c r="B384" s="74" t="s">
        <v>625</v>
      </c>
      <c r="C384" s="52" t="s">
        <v>553</v>
      </c>
      <c r="D384" s="61">
        <v>20</v>
      </c>
      <c r="E384" s="75">
        <v>3.42</v>
      </c>
      <c r="F384" s="166"/>
      <c r="G384" s="167"/>
      <c r="H384" s="2"/>
      <c r="I384" s="57" t="s">
        <v>696</v>
      </c>
      <c r="J384" s="74" t="s">
        <v>645</v>
      </c>
      <c r="K384" s="52" t="s">
        <v>553</v>
      </c>
      <c r="L384" s="61">
        <v>20</v>
      </c>
      <c r="M384" s="75">
        <v>2.13</v>
      </c>
      <c r="N384" s="166"/>
      <c r="O384" s="167"/>
      <c r="P384" s="113">
        <f t="shared" si="29"/>
        <v>0</v>
      </c>
      <c r="S384" s="113">
        <f t="shared" si="28"/>
        <v>0</v>
      </c>
    </row>
    <row r="385" spans="1:19" ht="15">
      <c r="A385" s="57" t="s">
        <v>696</v>
      </c>
      <c r="B385" s="76" t="s">
        <v>626</v>
      </c>
      <c r="C385" s="52" t="s">
        <v>553</v>
      </c>
      <c r="D385" s="61">
        <v>20</v>
      </c>
      <c r="E385" s="75">
        <v>3.37</v>
      </c>
      <c r="F385" s="166"/>
      <c r="G385" s="167"/>
      <c r="H385" s="3"/>
      <c r="I385" s="57" t="s">
        <v>696</v>
      </c>
      <c r="J385" s="76" t="s">
        <v>646</v>
      </c>
      <c r="K385" s="52" t="s">
        <v>553</v>
      </c>
      <c r="L385" s="61">
        <v>20</v>
      </c>
      <c r="M385" s="75">
        <v>3.16</v>
      </c>
      <c r="N385" s="166"/>
      <c r="O385" s="167"/>
      <c r="P385" s="113">
        <f t="shared" si="29"/>
        <v>0</v>
      </c>
      <c r="S385" s="113">
        <f t="shared" si="28"/>
        <v>0</v>
      </c>
    </row>
    <row r="386" spans="1:19" ht="15">
      <c r="A386" s="57" t="s">
        <v>696</v>
      </c>
      <c r="B386" s="74" t="s">
        <v>225</v>
      </c>
      <c r="C386" s="52" t="s">
        <v>553</v>
      </c>
      <c r="D386" s="61">
        <v>20</v>
      </c>
      <c r="E386" s="75">
        <v>2.12</v>
      </c>
      <c r="F386" s="166"/>
      <c r="G386" s="167"/>
      <c r="H386" s="2"/>
      <c r="I386" s="57" t="s">
        <v>696</v>
      </c>
      <c r="J386" s="74" t="s">
        <v>647</v>
      </c>
      <c r="K386" s="52" t="s">
        <v>553</v>
      </c>
      <c r="L386" s="61">
        <v>20</v>
      </c>
      <c r="M386" s="75">
        <v>3.07</v>
      </c>
      <c r="N386" s="166"/>
      <c r="O386" s="167"/>
      <c r="P386" s="113">
        <f t="shared" si="29"/>
        <v>0</v>
      </c>
      <c r="S386" s="113">
        <f t="shared" si="28"/>
        <v>0</v>
      </c>
    </row>
    <row r="387" spans="1:19" ht="15">
      <c r="A387" s="57" t="s">
        <v>696</v>
      </c>
      <c r="B387" s="74" t="s">
        <v>627</v>
      </c>
      <c r="C387" s="52" t="s">
        <v>553</v>
      </c>
      <c r="D387" s="61">
        <v>20</v>
      </c>
      <c r="E387" s="75">
        <v>2.4300000000000002</v>
      </c>
      <c r="F387" s="166"/>
      <c r="G387" s="167"/>
      <c r="H387" s="2"/>
      <c r="I387" s="57" t="s">
        <v>696</v>
      </c>
      <c r="J387" s="76" t="s">
        <v>648</v>
      </c>
      <c r="K387" s="52" t="s">
        <v>553</v>
      </c>
      <c r="L387" s="61">
        <v>20</v>
      </c>
      <c r="M387" s="75">
        <v>3.85</v>
      </c>
      <c r="N387" s="166"/>
      <c r="O387" s="167"/>
      <c r="P387" s="113">
        <f t="shared" si="29"/>
        <v>0</v>
      </c>
      <c r="S387" s="113">
        <f t="shared" si="28"/>
        <v>0</v>
      </c>
    </row>
    <row r="388" spans="1:19" ht="15">
      <c r="A388" s="57" t="s">
        <v>696</v>
      </c>
      <c r="B388" s="76" t="s">
        <v>628</v>
      </c>
      <c r="C388" s="52" t="s">
        <v>553</v>
      </c>
      <c r="D388" s="61">
        <v>20</v>
      </c>
      <c r="E388" s="75">
        <v>3.67</v>
      </c>
      <c r="F388" s="166"/>
      <c r="G388" s="167"/>
      <c r="H388" s="3"/>
      <c r="I388" s="57" t="s">
        <v>696</v>
      </c>
      <c r="J388" s="76" t="s">
        <v>649</v>
      </c>
      <c r="K388" s="52" t="s">
        <v>553</v>
      </c>
      <c r="L388" s="61">
        <v>20</v>
      </c>
      <c r="M388" s="75">
        <v>2.98</v>
      </c>
      <c r="N388" s="166"/>
      <c r="O388" s="167"/>
      <c r="P388" s="113">
        <f t="shared" si="29"/>
        <v>0</v>
      </c>
      <c r="S388" s="113">
        <f t="shared" si="28"/>
        <v>0</v>
      </c>
    </row>
    <row r="389" spans="1:19" ht="15">
      <c r="A389" s="57" t="s">
        <v>696</v>
      </c>
      <c r="B389" s="74" t="s">
        <v>629</v>
      </c>
      <c r="C389" s="52" t="s">
        <v>553</v>
      </c>
      <c r="D389" s="61">
        <v>20</v>
      </c>
      <c r="E389" s="75">
        <v>7.41</v>
      </c>
      <c r="F389" s="166"/>
      <c r="G389" s="167"/>
      <c r="H389" s="2"/>
      <c r="I389" s="57" t="s">
        <v>696</v>
      </c>
      <c r="J389" s="74" t="s">
        <v>650</v>
      </c>
      <c r="K389" s="52" t="s">
        <v>553</v>
      </c>
      <c r="L389" s="61">
        <v>20</v>
      </c>
      <c r="M389" s="75">
        <v>3.12</v>
      </c>
      <c r="N389" s="166"/>
      <c r="O389" s="167"/>
      <c r="P389" s="113">
        <f t="shared" si="29"/>
        <v>0</v>
      </c>
      <c r="S389" s="113">
        <f t="shared" si="28"/>
        <v>0</v>
      </c>
    </row>
    <row r="390" spans="1:19" ht="15">
      <c r="A390" s="57" t="s">
        <v>696</v>
      </c>
      <c r="B390" s="74" t="s">
        <v>630</v>
      </c>
      <c r="C390" s="52" t="s">
        <v>553</v>
      </c>
      <c r="D390" s="61">
        <v>20</v>
      </c>
      <c r="E390" s="75">
        <v>2.78</v>
      </c>
      <c r="F390" s="166"/>
      <c r="G390" s="167"/>
      <c r="H390" s="2"/>
      <c r="I390" s="57" t="s">
        <v>696</v>
      </c>
      <c r="J390" s="74" t="s">
        <v>651</v>
      </c>
      <c r="K390" s="52" t="s">
        <v>553</v>
      </c>
      <c r="L390" s="61">
        <v>20</v>
      </c>
      <c r="M390" s="75">
        <v>3.3</v>
      </c>
      <c r="N390" s="166"/>
      <c r="O390" s="167"/>
      <c r="P390" s="113">
        <f t="shared" si="29"/>
        <v>0</v>
      </c>
      <c r="S390" s="113">
        <f t="shared" si="28"/>
        <v>0</v>
      </c>
    </row>
    <row r="391" spans="1:19" ht="15">
      <c r="A391" s="57" t="s">
        <v>696</v>
      </c>
      <c r="B391" s="74" t="s">
        <v>631</v>
      </c>
      <c r="C391" s="52" t="s">
        <v>553</v>
      </c>
      <c r="D391" s="61">
        <v>20</v>
      </c>
      <c r="E391" s="75">
        <v>3.26</v>
      </c>
      <c r="F391" s="166"/>
      <c r="G391" s="167"/>
      <c r="H391" s="2"/>
      <c r="I391" s="57" t="s">
        <v>696</v>
      </c>
      <c r="J391" s="76" t="s">
        <v>652</v>
      </c>
      <c r="K391" s="52" t="s">
        <v>553</v>
      </c>
      <c r="L391" s="61">
        <v>20</v>
      </c>
      <c r="M391" s="75">
        <v>2.92</v>
      </c>
      <c r="N391" s="166"/>
      <c r="O391" s="167"/>
      <c r="P391" s="113">
        <f t="shared" si="29"/>
        <v>0</v>
      </c>
      <c r="S391" s="113">
        <f t="shared" si="28"/>
        <v>0</v>
      </c>
    </row>
    <row r="392" spans="1:19" ht="15">
      <c r="A392" s="57" t="s">
        <v>696</v>
      </c>
      <c r="B392" s="74" t="s">
        <v>632</v>
      </c>
      <c r="C392" s="52" t="s">
        <v>553</v>
      </c>
      <c r="D392" s="61">
        <v>20</v>
      </c>
      <c r="E392" s="75">
        <v>2.88</v>
      </c>
      <c r="F392" s="166"/>
      <c r="G392" s="167"/>
      <c r="H392" s="2"/>
      <c r="I392" s="57" t="s">
        <v>696</v>
      </c>
      <c r="J392" s="76" t="s">
        <v>653</v>
      </c>
      <c r="K392" s="52" t="s">
        <v>553</v>
      </c>
      <c r="L392" s="61">
        <v>20</v>
      </c>
      <c r="M392" s="75">
        <v>3.49</v>
      </c>
      <c r="N392" s="166"/>
      <c r="O392" s="167"/>
      <c r="P392" s="113">
        <f t="shared" si="29"/>
        <v>0</v>
      </c>
      <c r="S392" s="113">
        <f t="shared" si="28"/>
        <v>0</v>
      </c>
    </row>
    <row r="393" spans="1:19" ht="15">
      <c r="A393" s="57" t="s">
        <v>696</v>
      </c>
      <c r="B393" s="76" t="s">
        <v>633</v>
      </c>
      <c r="C393" s="52" t="s">
        <v>553</v>
      </c>
      <c r="D393" s="61">
        <v>20</v>
      </c>
      <c r="E393" s="75">
        <v>3.12</v>
      </c>
      <c r="F393" s="166"/>
      <c r="G393" s="167"/>
      <c r="H393" s="3"/>
      <c r="I393" s="57" t="s">
        <v>696</v>
      </c>
      <c r="J393" s="74" t="s">
        <v>654</v>
      </c>
      <c r="K393" s="77" t="s">
        <v>406</v>
      </c>
      <c r="L393" s="61">
        <v>20</v>
      </c>
      <c r="M393" s="75">
        <v>3</v>
      </c>
      <c r="N393" s="166"/>
      <c r="O393" s="167"/>
      <c r="P393" s="113">
        <f t="shared" si="29"/>
        <v>0</v>
      </c>
      <c r="S393" s="113">
        <f t="shared" si="28"/>
        <v>0</v>
      </c>
    </row>
    <row r="394" spans="1:19" ht="15">
      <c r="A394" s="57" t="s">
        <v>696</v>
      </c>
      <c r="B394" s="76" t="s">
        <v>634</v>
      </c>
      <c r="C394" s="52" t="s">
        <v>553</v>
      </c>
      <c r="D394" s="61">
        <v>20</v>
      </c>
      <c r="E394" s="75">
        <v>4.2300000000000004</v>
      </c>
      <c r="F394" s="166"/>
      <c r="G394" s="167"/>
      <c r="H394" s="3"/>
      <c r="I394" s="57" t="s">
        <v>696</v>
      </c>
      <c r="J394" s="76" t="s">
        <v>655</v>
      </c>
      <c r="K394" s="52" t="s">
        <v>553</v>
      </c>
      <c r="L394" s="61">
        <v>20</v>
      </c>
      <c r="M394" s="75">
        <v>3.41</v>
      </c>
      <c r="N394" s="166"/>
      <c r="O394" s="167"/>
      <c r="P394" s="113">
        <f t="shared" si="29"/>
        <v>0</v>
      </c>
      <c r="S394" s="113">
        <f t="shared" si="28"/>
        <v>0</v>
      </c>
    </row>
    <row r="395" spans="1:19" ht="15">
      <c r="A395" s="57" t="s">
        <v>696</v>
      </c>
      <c r="B395" s="76" t="s">
        <v>635</v>
      </c>
      <c r="C395" s="52" t="s">
        <v>553</v>
      </c>
      <c r="D395" s="61">
        <v>20</v>
      </c>
      <c r="E395" s="75">
        <v>2.58</v>
      </c>
      <c r="F395" s="166"/>
      <c r="G395" s="167"/>
      <c r="H395" s="3"/>
      <c r="I395" s="57" t="s">
        <v>696</v>
      </c>
      <c r="J395" s="74" t="s">
        <v>656</v>
      </c>
      <c r="K395" s="52" t="s">
        <v>553</v>
      </c>
      <c r="L395" s="61">
        <v>20</v>
      </c>
      <c r="M395" s="75">
        <v>2.0499999999999998</v>
      </c>
      <c r="N395" s="166"/>
      <c r="O395" s="167"/>
      <c r="P395" s="113">
        <f t="shared" si="29"/>
        <v>0</v>
      </c>
      <c r="S395" s="113">
        <f t="shared" si="28"/>
        <v>0</v>
      </c>
    </row>
    <row r="396" spans="1:19" ht="15">
      <c r="A396" s="57" t="s">
        <v>696</v>
      </c>
      <c r="B396" s="74" t="s">
        <v>636</v>
      </c>
      <c r="C396" s="52" t="s">
        <v>553</v>
      </c>
      <c r="D396" s="61">
        <v>20</v>
      </c>
      <c r="E396" s="75">
        <v>3.05</v>
      </c>
      <c r="F396" s="166"/>
      <c r="G396" s="167"/>
      <c r="H396" s="2"/>
      <c r="I396" s="57" t="s">
        <v>696</v>
      </c>
      <c r="J396" s="74" t="s">
        <v>657</v>
      </c>
      <c r="K396" s="77" t="s">
        <v>406</v>
      </c>
      <c r="L396" s="61">
        <v>20</v>
      </c>
      <c r="M396" s="75">
        <v>3.09</v>
      </c>
      <c r="N396" s="166"/>
      <c r="O396" s="167"/>
      <c r="P396" s="113">
        <f t="shared" si="29"/>
        <v>0</v>
      </c>
      <c r="S396" s="113">
        <f t="shared" si="28"/>
        <v>0</v>
      </c>
    </row>
    <row r="397" spans="1:19" ht="15">
      <c r="A397" s="57" t="s">
        <v>696</v>
      </c>
      <c r="B397" s="76" t="s">
        <v>637</v>
      </c>
      <c r="C397" s="52" t="s">
        <v>553</v>
      </c>
      <c r="D397" s="61">
        <v>20</v>
      </c>
      <c r="E397" s="75">
        <v>2.58</v>
      </c>
      <c r="F397" s="166"/>
      <c r="G397" s="167"/>
      <c r="H397" s="3"/>
      <c r="I397" s="57" t="s">
        <v>696</v>
      </c>
      <c r="J397" s="74" t="s">
        <v>658</v>
      </c>
      <c r="K397" s="77" t="s">
        <v>406</v>
      </c>
      <c r="L397" s="61">
        <v>20</v>
      </c>
      <c r="M397" s="75">
        <v>3.09</v>
      </c>
      <c r="N397" s="166"/>
      <c r="O397" s="167"/>
      <c r="P397" s="113">
        <f t="shared" si="29"/>
        <v>0</v>
      </c>
      <c r="S397" s="113">
        <f t="shared" si="28"/>
        <v>0</v>
      </c>
    </row>
    <row r="398" spans="1:19" ht="15">
      <c r="A398" s="57" t="s">
        <v>696</v>
      </c>
      <c r="B398" s="76" t="s">
        <v>638</v>
      </c>
      <c r="C398" s="52" t="s">
        <v>553</v>
      </c>
      <c r="D398" s="61">
        <v>20</v>
      </c>
      <c r="E398" s="75">
        <v>3.54</v>
      </c>
      <c r="F398" s="166"/>
      <c r="G398" s="167"/>
      <c r="H398" s="3"/>
      <c r="I398" s="57" t="s">
        <v>696</v>
      </c>
      <c r="J398" s="76" t="s">
        <v>659</v>
      </c>
      <c r="K398" s="52" t="s">
        <v>553</v>
      </c>
      <c r="L398" s="61">
        <v>20</v>
      </c>
      <c r="M398" s="75">
        <v>3.37</v>
      </c>
      <c r="N398" s="166"/>
      <c r="O398" s="167"/>
      <c r="P398" s="113">
        <f t="shared" si="29"/>
        <v>0</v>
      </c>
      <c r="S398" s="113">
        <f t="shared" si="28"/>
        <v>0</v>
      </c>
    </row>
    <row r="399" spans="1:19" ht="15">
      <c r="A399" s="57" t="s">
        <v>696</v>
      </c>
      <c r="B399" s="74" t="s">
        <v>639</v>
      </c>
      <c r="C399" s="52" t="s">
        <v>553</v>
      </c>
      <c r="D399" s="61">
        <v>20</v>
      </c>
      <c r="E399" s="75">
        <v>3.07</v>
      </c>
      <c r="F399" s="166"/>
      <c r="G399" s="167"/>
      <c r="H399" s="2"/>
      <c r="I399" s="57" t="s">
        <v>696</v>
      </c>
      <c r="J399" s="74" t="s">
        <v>660</v>
      </c>
      <c r="K399" s="52" t="s">
        <v>553</v>
      </c>
      <c r="L399" s="61">
        <v>20</v>
      </c>
      <c r="M399" s="75">
        <v>2.12</v>
      </c>
      <c r="N399" s="166"/>
      <c r="O399" s="167"/>
      <c r="P399" s="113">
        <f t="shared" si="29"/>
        <v>0</v>
      </c>
      <c r="S399" s="113">
        <f t="shared" si="28"/>
        <v>0</v>
      </c>
    </row>
    <row r="400" spans="1:19" ht="15">
      <c r="A400" s="57" t="s">
        <v>696</v>
      </c>
      <c r="B400" s="76" t="s">
        <v>640</v>
      </c>
      <c r="C400" s="52" t="s">
        <v>553</v>
      </c>
      <c r="D400" s="61">
        <v>20</v>
      </c>
      <c r="E400" s="75">
        <v>2.92</v>
      </c>
      <c r="F400" s="166"/>
      <c r="G400" s="167"/>
      <c r="H400" s="3"/>
      <c r="I400" s="57" t="s">
        <v>696</v>
      </c>
      <c r="J400" s="74" t="s">
        <v>661</v>
      </c>
      <c r="K400" s="52" t="s">
        <v>553</v>
      </c>
      <c r="L400" s="61">
        <v>20</v>
      </c>
      <c r="M400" s="75">
        <v>2.84</v>
      </c>
      <c r="N400" s="166"/>
      <c r="O400" s="167"/>
      <c r="P400" s="113">
        <f t="shared" si="29"/>
        <v>0</v>
      </c>
      <c r="S400" s="113">
        <f t="shared" si="28"/>
        <v>0</v>
      </c>
    </row>
    <row r="401" spans="1:19" ht="15">
      <c r="A401" s="57" t="s">
        <v>696</v>
      </c>
      <c r="B401" s="76" t="s">
        <v>641</v>
      </c>
      <c r="C401" s="52" t="s">
        <v>553</v>
      </c>
      <c r="D401" s="61">
        <v>20</v>
      </c>
      <c r="E401" s="75">
        <v>3.12</v>
      </c>
      <c r="F401" s="166"/>
      <c r="G401" s="167"/>
      <c r="H401" s="3"/>
      <c r="I401" s="57" t="s">
        <v>696</v>
      </c>
      <c r="J401" s="76" t="s">
        <v>662</v>
      </c>
      <c r="K401" s="52" t="s">
        <v>553</v>
      </c>
      <c r="L401" s="61">
        <v>20</v>
      </c>
      <c r="M401" s="75">
        <v>2.92</v>
      </c>
      <c r="N401" s="166"/>
      <c r="O401" s="167"/>
      <c r="P401" s="113">
        <f t="shared" si="29"/>
        <v>0</v>
      </c>
      <c r="S401" s="113">
        <f t="shared" si="28"/>
        <v>0</v>
      </c>
    </row>
    <row r="402" spans="1:19" ht="15">
      <c r="A402" s="57" t="s">
        <v>696</v>
      </c>
      <c r="B402" s="74" t="s">
        <v>642</v>
      </c>
      <c r="C402" s="52" t="s">
        <v>553</v>
      </c>
      <c r="D402" s="61">
        <v>20</v>
      </c>
      <c r="E402" s="75">
        <v>2.88</v>
      </c>
      <c r="F402" s="166"/>
      <c r="G402" s="167"/>
      <c r="H402" s="2"/>
      <c r="I402" s="57" t="s">
        <v>696</v>
      </c>
      <c r="J402" s="76" t="s">
        <v>663</v>
      </c>
      <c r="K402" s="52" t="s">
        <v>553</v>
      </c>
      <c r="L402" s="61">
        <v>20</v>
      </c>
      <c r="M402" s="75">
        <v>2.92</v>
      </c>
      <c r="N402" s="166"/>
      <c r="O402" s="167"/>
      <c r="P402" s="113">
        <f t="shared" si="29"/>
        <v>0</v>
      </c>
      <c r="S402" s="113">
        <f t="shared" si="28"/>
        <v>0</v>
      </c>
    </row>
    <row r="403" spans="1:19" ht="29.1" customHeight="1">
      <c r="A403" s="168" t="s">
        <v>717</v>
      </c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70"/>
      <c r="P403" s="113"/>
      <c r="S403" s="113"/>
    </row>
    <row r="404" spans="1:19" ht="24.75">
      <c r="A404" s="11"/>
      <c r="B404" s="12" t="s">
        <v>0</v>
      </c>
      <c r="C404" s="13" t="s">
        <v>1</v>
      </c>
      <c r="D404" s="14" t="s">
        <v>2</v>
      </c>
      <c r="E404" s="14" t="s">
        <v>1128</v>
      </c>
      <c r="F404" s="171" t="s">
        <v>697</v>
      </c>
      <c r="G404" s="171"/>
      <c r="H404" s="11"/>
      <c r="I404" s="12" t="s">
        <v>0</v>
      </c>
      <c r="J404" s="27"/>
      <c r="K404" s="13" t="s">
        <v>1</v>
      </c>
      <c r="L404" s="14" t="s">
        <v>2</v>
      </c>
      <c r="M404" s="14" t="s">
        <v>1133</v>
      </c>
      <c r="N404" s="171" t="s">
        <v>697</v>
      </c>
      <c r="O404" s="171"/>
      <c r="P404" s="113"/>
      <c r="S404" s="113"/>
    </row>
    <row r="405" spans="1:19" ht="15">
      <c r="A405" s="42" t="s">
        <v>718</v>
      </c>
      <c r="B405" s="29" t="s">
        <v>720</v>
      </c>
      <c r="C405" s="30" t="s">
        <v>664</v>
      </c>
      <c r="D405" s="30">
        <v>40</v>
      </c>
      <c r="E405" s="31">
        <v>3.52</v>
      </c>
      <c r="F405" s="166"/>
      <c r="G405" s="167"/>
      <c r="H405" s="6"/>
      <c r="I405" s="42" t="s">
        <v>3</v>
      </c>
      <c r="J405" s="29" t="s">
        <v>403</v>
      </c>
      <c r="K405" s="22" t="s">
        <v>5</v>
      </c>
      <c r="L405" s="30">
        <v>300</v>
      </c>
      <c r="M405" s="31">
        <v>0.57999999999999996</v>
      </c>
      <c r="N405" s="166"/>
      <c r="O405" s="167"/>
      <c r="P405" s="113">
        <f t="shared" si="29"/>
        <v>0</v>
      </c>
      <c r="S405" s="113">
        <f t="shared" si="28"/>
        <v>0</v>
      </c>
    </row>
    <row r="406" spans="1:19" ht="15">
      <c r="A406" s="42" t="s">
        <v>719</v>
      </c>
      <c r="B406" s="29" t="s">
        <v>721</v>
      </c>
      <c r="C406" s="30" t="s">
        <v>6</v>
      </c>
      <c r="D406" s="30">
        <v>25</v>
      </c>
      <c r="E406" s="31">
        <v>3.48</v>
      </c>
      <c r="F406" s="166"/>
      <c r="G406" s="167"/>
      <c r="H406" s="6"/>
      <c r="I406" s="42" t="s">
        <v>3</v>
      </c>
      <c r="J406" s="29" t="s">
        <v>458</v>
      </c>
      <c r="K406" s="22" t="s">
        <v>5</v>
      </c>
      <c r="L406" s="30">
        <v>300</v>
      </c>
      <c r="M406" s="31">
        <v>0.78</v>
      </c>
      <c r="N406" s="166"/>
      <c r="O406" s="167"/>
      <c r="P406" s="113">
        <f t="shared" si="29"/>
        <v>0</v>
      </c>
      <c r="S406" s="113">
        <f t="shared" si="28"/>
        <v>0</v>
      </c>
    </row>
    <row r="407" spans="1:19" ht="15">
      <c r="A407" s="42" t="s">
        <v>719</v>
      </c>
      <c r="B407" s="29" t="s">
        <v>722</v>
      </c>
      <c r="C407" s="30" t="s">
        <v>6</v>
      </c>
      <c r="D407" s="30">
        <v>25</v>
      </c>
      <c r="E407" s="31">
        <v>4.59</v>
      </c>
      <c r="F407" s="166"/>
      <c r="G407" s="167"/>
      <c r="H407" s="7"/>
      <c r="I407" s="42" t="s">
        <v>3</v>
      </c>
      <c r="J407" s="29" t="s">
        <v>448</v>
      </c>
      <c r="K407" s="22" t="s">
        <v>439</v>
      </c>
      <c r="L407" s="30">
        <v>750</v>
      </c>
      <c r="M407" s="31">
        <v>0.56000000000000005</v>
      </c>
      <c r="N407" s="166"/>
      <c r="O407" s="167"/>
      <c r="P407" s="113">
        <f t="shared" si="29"/>
        <v>0</v>
      </c>
      <c r="S407" s="113">
        <f t="shared" si="28"/>
        <v>0</v>
      </c>
    </row>
    <row r="408" spans="1:19" ht="15">
      <c r="A408" s="79" t="s">
        <v>670</v>
      </c>
      <c r="B408" s="29" t="s">
        <v>723</v>
      </c>
      <c r="C408" s="30" t="s">
        <v>665</v>
      </c>
      <c r="D408" s="30">
        <v>25</v>
      </c>
      <c r="E408" s="31">
        <v>7.95</v>
      </c>
      <c r="F408" s="166"/>
      <c r="G408" s="167"/>
      <c r="H408" s="6"/>
      <c r="I408" s="42" t="s">
        <v>7</v>
      </c>
      <c r="J408" s="29" t="s">
        <v>238</v>
      </c>
      <c r="K408" s="22" t="s">
        <v>5</v>
      </c>
      <c r="L408" s="30">
        <v>500</v>
      </c>
      <c r="M408" s="31">
        <v>0.66</v>
      </c>
      <c r="N408" s="166"/>
      <c r="O408" s="167"/>
      <c r="P408" s="113">
        <f t="shared" si="29"/>
        <v>0</v>
      </c>
      <c r="S408" s="113">
        <f t="shared" si="28"/>
        <v>0</v>
      </c>
    </row>
    <row r="409" spans="1:19" ht="15">
      <c r="A409" s="79" t="s">
        <v>670</v>
      </c>
      <c r="B409" s="29" t="s">
        <v>723</v>
      </c>
      <c r="C409" s="30" t="s">
        <v>547</v>
      </c>
      <c r="D409" s="30">
        <v>50</v>
      </c>
      <c r="E409" s="31">
        <v>5.07</v>
      </c>
      <c r="F409" s="166"/>
      <c r="G409" s="167"/>
      <c r="H409" s="8"/>
      <c r="I409" s="42" t="s">
        <v>7</v>
      </c>
      <c r="J409" s="29" t="s">
        <v>240</v>
      </c>
      <c r="K409" s="22" t="s">
        <v>5</v>
      </c>
      <c r="L409" s="30">
        <v>500</v>
      </c>
      <c r="M409" s="81">
        <v>0.5</v>
      </c>
      <c r="N409" s="166"/>
      <c r="O409" s="167"/>
      <c r="P409" s="113">
        <f t="shared" si="29"/>
        <v>0</v>
      </c>
      <c r="S409" s="113">
        <f t="shared" si="28"/>
        <v>0</v>
      </c>
    </row>
    <row r="410" spans="1:19" ht="15">
      <c r="A410" s="79" t="s">
        <v>670</v>
      </c>
      <c r="B410" s="29" t="s">
        <v>724</v>
      </c>
      <c r="C410" s="30" t="s">
        <v>665</v>
      </c>
      <c r="D410" s="30">
        <v>25</v>
      </c>
      <c r="E410" s="31">
        <v>7.95</v>
      </c>
      <c r="F410" s="166"/>
      <c r="G410" s="167"/>
      <c r="H410" s="6"/>
      <c r="I410" s="42" t="s">
        <v>7</v>
      </c>
      <c r="J410" s="29" t="s">
        <v>731</v>
      </c>
      <c r="K410" s="22" t="s">
        <v>10</v>
      </c>
      <c r="L410" s="30">
        <v>500</v>
      </c>
      <c r="M410" s="81">
        <v>0.52</v>
      </c>
      <c r="N410" s="166"/>
      <c r="O410" s="167"/>
      <c r="P410" s="113">
        <f t="shared" si="29"/>
        <v>0</v>
      </c>
      <c r="S410" s="113">
        <f t="shared" si="28"/>
        <v>0</v>
      </c>
    </row>
    <row r="411" spans="1:19" ht="15">
      <c r="A411" s="79" t="s">
        <v>670</v>
      </c>
      <c r="B411" s="29" t="s">
        <v>724</v>
      </c>
      <c r="C411" s="30" t="s">
        <v>547</v>
      </c>
      <c r="D411" s="30">
        <v>50</v>
      </c>
      <c r="E411" s="31">
        <v>5.07</v>
      </c>
      <c r="F411" s="166"/>
      <c r="G411" s="167"/>
      <c r="H411" s="8"/>
      <c r="I411" s="42" t="s">
        <v>7</v>
      </c>
      <c r="J411" s="29" t="s">
        <v>730</v>
      </c>
      <c r="K411" s="22" t="s">
        <v>10</v>
      </c>
      <c r="L411" s="30">
        <v>500</v>
      </c>
      <c r="M411" s="81">
        <v>0.36</v>
      </c>
      <c r="N411" s="166"/>
      <c r="O411" s="167"/>
      <c r="P411" s="113">
        <f t="shared" si="29"/>
        <v>0</v>
      </c>
      <c r="S411" s="113">
        <f t="shared" si="28"/>
        <v>0</v>
      </c>
    </row>
    <row r="412" spans="1:19" ht="15">
      <c r="A412" s="42" t="s">
        <v>667</v>
      </c>
      <c r="B412" s="29" t="s">
        <v>725</v>
      </c>
      <c r="C412" s="30" t="s">
        <v>42</v>
      </c>
      <c r="D412" s="30">
        <v>200</v>
      </c>
      <c r="E412" s="31">
        <v>0.96</v>
      </c>
      <c r="F412" s="166"/>
      <c r="G412" s="167"/>
      <c r="H412" s="8"/>
      <c r="I412" s="42" t="s">
        <v>7</v>
      </c>
      <c r="J412" s="29" t="s">
        <v>729</v>
      </c>
      <c r="K412" s="22" t="s">
        <v>10</v>
      </c>
      <c r="L412" s="30">
        <v>500</v>
      </c>
      <c r="M412" s="81">
        <v>0.47</v>
      </c>
      <c r="N412" s="166"/>
      <c r="O412" s="167"/>
      <c r="P412" s="113">
        <f t="shared" si="29"/>
        <v>0</v>
      </c>
      <c r="S412" s="113">
        <f t="shared" si="28"/>
        <v>0</v>
      </c>
    </row>
    <row r="413" spans="1:19" ht="15">
      <c r="A413" s="42" t="s">
        <v>668</v>
      </c>
      <c r="B413" s="29" t="s">
        <v>726</v>
      </c>
      <c r="C413" s="22" t="s">
        <v>82</v>
      </c>
      <c r="D413" s="30">
        <v>1500</v>
      </c>
      <c r="E413" s="31">
        <v>0.36</v>
      </c>
      <c r="F413" s="166"/>
      <c r="G413" s="167"/>
      <c r="H413" s="5"/>
      <c r="I413" s="42" t="s">
        <v>7</v>
      </c>
      <c r="J413" s="29" t="s">
        <v>731</v>
      </c>
      <c r="K413" s="22" t="s">
        <v>406</v>
      </c>
      <c r="L413" s="30">
        <v>300</v>
      </c>
      <c r="M413" s="81">
        <v>0.72</v>
      </c>
      <c r="N413" s="166"/>
      <c r="O413" s="167"/>
      <c r="P413" s="113">
        <f t="shared" si="29"/>
        <v>0</v>
      </c>
      <c r="S413" s="113">
        <f t="shared" si="28"/>
        <v>0</v>
      </c>
    </row>
    <row r="414" spans="1:19" ht="15">
      <c r="A414" s="42" t="s">
        <v>668</v>
      </c>
      <c r="B414" s="29" t="s">
        <v>727</v>
      </c>
      <c r="C414" s="22" t="s">
        <v>82</v>
      </c>
      <c r="D414" s="30">
        <v>1500</v>
      </c>
      <c r="E414" s="31">
        <v>0.36</v>
      </c>
      <c r="F414" s="166"/>
      <c r="G414" s="167"/>
      <c r="H414" s="9"/>
      <c r="I414" s="42" t="s">
        <v>7</v>
      </c>
      <c r="J414" s="29" t="s">
        <v>730</v>
      </c>
      <c r="K414" s="22" t="s">
        <v>406</v>
      </c>
      <c r="L414" s="30">
        <v>300</v>
      </c>
      <c r="M414" s="81">
        <v>0.72</v>
      </c>
      <c r="N414" s="166"/>
      <c r="O414" s="167"/>
      <c r="P414" s="113">
        <f t="shared" si="29"/>
        <v>0</v>
      </c>
      <c r="S414" s="113">
        <f t="shared" si="28"/>
        <v>0</v>
      </c>
    </row>
    <row r="415" spans="1:19" ht="15">
      <c r="A415" s="42" t="s">
        <v>668</v>
      </c>
      <c r="B415" s="29" t="s">
        <v>728</v>
      </c>
      <c r="C415" s="22" t="s">
        <v>82</v>
      </c>
      <c r="D415" s="30">
        <v>1500</v>
      </c>
      <c r="E415" s="31">
        <v>0.36</v>
      </c>
      <c r="F415" s="166"/>
      <c r="G415" s="167"/>
      <c r="H415" s="5"/>
      <c r="I415" s="42" t="s">
        <v>7</v>
      </c>
      <c r="J415" s="29" t="s">
        <v>729</v>
      </c>
      <c r="K415" s="22" t="s">
        <v>406</v>
      </c>
      <c r="L415" s="30">
        <v>300</v>
      </c>
      <c r="M415" s="81">
        <v>0.72</v>
      </c>
      <c r="N415" s="166"/>
      <c r="O415" s="167"/>
      <c r="P415" s="113">
        <f t="shared" si="29"/>
        <v>0</v>
      </c>
      <c r="S415" s="113">
        <f t="shared" si="28"/>
        <v>0</v>
      </c>
    </row>
    <row r="416" spans="1:19" ht="15">
      <c r="A416" s="42" t="s">
        <v>668</v>
      </c>
      <c r="B416" s="29" t="s">
        <v>729</v>
      </c>
      <c r="C416" s="22" t="s">
        <v>82</v>
      </c>
      <c r="D416" s="30">
        <v>1500</v>
      </c>
      <c r="E416" s="31">
        <v>0.32</v>
      </c>
      <c r="F416" s="166"/>
      <c r="G416" s="167"/>
      <c r="H416" s="10"/>
      <c r="I416" s="25"/>
      <c r="J416" s="26"/>
      <c r="K416" s="26"/>
      <c r="L416" s="26"/>
      <c r="M416" s="26"/>
      <c r="N416" s="172"/>
      <c r="O416" s="173"/>
      <c r="P416" s="113">
        <f t="shared" si="29"/>
        <v>0</v>
      </c>
    </row>
    <row r="417" spans="1:22" s="126" customFormat="1" ht="27" customHeight="1">
      <c r="A417" s="180" t="s">
        <v>818</v>
      </c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2"/>
      <c r="P417" s="124"/>
      <c r="Q417" s="124"/>
      <c r="R417" s="124"/>
      <c r="S417" s="124"/>
      <c r="T417" s="125"/>
      <c r="U417" s="125"/>
      <c r="V417" s="125"/>
    </row>
    <row r="418" spans="1:22" ht="24.75">
      <c r="A418" s="11"/>
      <c r="B418" s="12" t="s">
        <v>0</v>
      </c>
      <c r="C418" s="13" t="s">
        <v>1</v>
      </c>
      <c r="D418" s="14" t="s">
        <v>2</v>
      </c>
      <c r="E418" s="14" t="s">
        <v>1130</v>
      </c>
      <c r="F418" s="171" t="s">
        <v>968</v>
      </c>
      <c r="G418" s="171"/>
      <c r="H418" s="11"/>
      <c r="I418" s="12" t="s">
        <v>0</v>
      </c>
      <c r="J418" s="27"/>
      <c r="K418" s="13" t="s">
        <v>1</v>
      </c>
      <c r="L418" s="14" t="s">
        <v>2</v>
      </c>
      <c r="M418" s="14" t="s">
        <v>1130</v>
      </c>
      <c r="N418" s="171" t="s">
        <v>968</v>
      </c>
      <c r="O418" s="171"/>
    </row>
    <row r="419" spans="1:22" s="126" customFormat="1" ht="15">
      <c r="A419" s="133" t="s">
        <v>819</v>
      </c>
      <c r="B419" s="134"/>
      <c r="C419" s="135" t="s">
        <v>10</v>
      </c>
      <c r="D419" s="135" t="s">
        <v>736</v>
      </c>
      <c r="E419" s="136" t="s">
        <v>737</v>
      </c>
      <c r="F419" s="176"/>
      <c r="G419" s="177"/>
      <c r="H419" s="137"/>
      <c r="I419" s="133" t="s">
        <v>1172</v>
      </c>
      <c r="J419" s="134"/>
      <c r="K419" s="138" t="s">
        <v>10</v>
      </c>
      <c r="L419" s="139" t="s">
        <v>736</v>
      </c>
      <c r="M419" s="140" t="s">
        <v>817</v>
      </c>
      <c r="N419" s="176"/>
      <c r="O419" s="177"/>
      <c r="P419" s="129">
        <f>E419*F419</f>
        <v>0</v>
      </c>
      <c r="Q419" s="129"/>
      <c r="R419" s="129"/>
      <c r="S419" s="129">
        <f>N419*M419</f>
        <v>0</v>
      </c>
      <c r="T419" s="125"/>
      <c r="U419" s="125"/>
      <c r="V419" s="125"/>
    </row>
    <row r="420" spans="1:22" s="126" customFormat="1" ht="15">
      <c r="A420" s="133" t="s">
        <v>826</v>
      </c>
      <c r="B420" s="134"/>
      <c r="C420" s="141" t="s">
        <v>10</v>
      </c>
      <c r="D420" s="135" t="s">
        <v>736</v>
      </c>
      <c r="E420" s="136" t="s">
        <v>816</v>
      </c>
      <c r="F420" s="176"/>
      <c r="G420" s="177"/>
      <c r="H420" s="137"/>
      <c r="I420" s="142"/>
      <c r="J420" s="134"/>
      <c r="K420" s="141"/>
      <c r="L420" s="135"/>
      <c r="M420" s="135"/>
      <c r="N420" s="178"/>
      <c r="O420" s="179"/>
      <c r="P420" s="129">
        <f t="shared" ref="P420:P483" si="30">E420*F420</f>
        <v>0</v>
      </c>
      <c r="Q420" s="129"/>
      <c r="R420" s="129"/>
      <c r="S420" s="129"/>
      <c r="T420" s="125"/>
      <c r="U420" s="125"/>
      <c r="V420" s="125"/>
    </row>
    <row r="421" spans="1:22" ht="27" customHeight="1">
      <c r="A421" s="168" t="s">
        <v>827</v>
      </c>
      <c r="B421" s="169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70"/>
      <c r="P421" s="113"/>
      <c r="Q421" s="113"/>
      <c r="R421" s="113"/>
      <c r="S421" s="113"/>
    </row>
    <row r="422" spans="1:22" ht="24.75">
      <c r="A422" s="11"/>
      <c r="B422" s="12" t="s">
        <v>0</v>
      </c>
      <c r="C422" s="13" t="s">
        <v>1</v>
      </c>
      <c r="D422" s="14" t="s">
        <v>2</v>
      </c>
      <c r="E422" s="14" t="s">
        <v>1130</v>
      </c>
      <c r="F422" s="171" t="s">
        <v>968</v>
      </c>
      <c r="G422" s="171"/>
      <c r="H422" s="11"/>
      <c r="I422" s="12" t="s">
        <v>0</v>
      </c>
      <c r="J422" s="27"/>
      <c r="K422" s="13" t="s">
        <v>1</v>
      </c>
      <c r="L422" s="14" t="s">
        <v>2</v>
      </c>
      <c r="M422" s="14" t="s">
        <v>1130</v>
      </c>
      <c r="N422" s="171" t="s">
        <v>968</v>
      </c>
      <c r="O422" s="171"/>
      <c r="P422" s="113"/>
      <c r="Q422" s="113"/>
      <c r="R422" s="113"/>
      <c r="S422" s="113"/>
    </row>
    <row r="423" spans="1:22" ht="15">
      <c r="A423" s="88" t="s">
        <v>820</v>
      </c>
      <c r="B423" s="89"/>
      <c r="C423" s="45" t="s">
        <v>5</v>
      </c>
      <c r="D423" s="30">
        <v>250</v>
      </c>
      <c r="E423" s="65">
        <v>224</v>
      </c>
      <c r="F423" s="166"/>
      <c r="G423" s="167"/>
      <c r="H423" s="87"/>
      <c r="I423" s="85" t="s">
        <v>823</v>
      </c>
      <c r="J423" s="89"/>
      <c r="K423" s="70" t="s">
        <v>10</v>
      </c>
      <c r="L423" s="22" t="s">
        <v>736</v>
      </c>
      <c r="M423" s="50" t="s">
        <v>739</v>
      </c>
      <c r="N423" s="166"/>
      <c r="O423" s="167"/>
      <c r="P423" s="113">
        <f t="shared" si="30"/>
        <v>0</v>
      </c>
      <c r="Q423" s="113"/>
      <c r="R423" s="113"/>
      <c r="S423" s="113">
        <f t="shared" ref="S423:S483" si="31">N423*M423</f>
        <v>0</v>
      </c>
    </row>
    <row r="424" spans="1:22" ht="15">
      <c r="A424" s="85" t="s">
        <v>821</v>
      </c>
      <c r="B424" s="89"/>
      <c r="C424" s="70" t="s">
        <v>10</v>
      </c>
      <c r="D424" s="22" t="s">
        <v>736</v>
      </c>
      <c r="E424" s="50" t="s">
        <v>738</v>
      </c>
      <c r="F424" s="166"/>
      <c r="G424" s="167"/>
      <c r="H424" s="87"/>
      <c r="I424" s="85" t="s">
        <v>824</v>
      </c>
      <c r="J424" s="89"/>
      <c r="K424" s="70" t="s">
        <v>5</v>
      </c>
      <c r="L424" s="22" t="s">
        <v>736</v>
      </c>
      <c r="M424" s="50" t="s">
        <v>738</v>
      </c>
      <c r="N424" s="166"/>
      <c r="O424" s="167"/>
      <c r="P424" s="113">
        <f t="shared" si="30"/>
        <v>0</v>
      </c>
      <c r="Q424" s="113"/>
      <c r="R424" s="113"/>
      <c r="S424" s="113">
        <f t="shared" si="31"/>
        <v>0</v>
      </c>
    </row>
    <row r="425" spans="1:22" ht="15">
      <c r="A425" s="85" t="s">
        <v>822</v>
      </c>
      <c r="B425" s="89"/>
      <c r="C425" s="70" t="s">
        <v>5</v>
      </c>
      <c r="D425" s="22" t="s">
        <v>736</v>
      </c>
      <c r="E425" s="22" t="s">
        <v>740</v>
      </c>
      <c r="F425" s="166"/>
      <c r="G425" s="167"/>
      <c r="H425" s="87"/>
      <c r="I425" s="85" t="s">
        <v>825</v>
      </c>
      <c r="J425" s="89"/>
      <c r="K425" s="70" t="s">
        <v>10</v>
      </c>
      <c r="L425" s="22" t="s">
        <v>736</v>
      </c>
      <c r="M425" s="50" t="s">
        <v>741</v>
      </c>
      <c r="N425" s="166"/>
      <c r="O425" s="167"/>
      <c r="P425" s="113">
        <f t="shared" si="30"/>
        <v>0</v>
      </c>
      <c r="Q425" s="113"/>
      <c r="R425" s="113"/>
      <c r="S425" s="113">
        <f t="shared" si="31"/>
        <v>0</v>
      </c>
    </row>
    <row r="426" spans="1:22" ht="27" customHeight="1">
      <c r="A426" s="168" t="s">
        <v>828</v>
      </c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70"/>
      <c r="P426" s="113"/>
      <c r="Q426" s="113"/>
      <c r="R426" s="113"/>
      <c r="S426" s="113"/>
    </row>
    <row r="427" spans="1:22" ht="24.75">
      <c r="A427" s="11"/>
      <c r="B427" s="12" t="s">
        <v>0</v>
      </c>
      <c r="C427" s="13" t="s">
        <v>1</v>
      </c>
      <c r="D427" s="14" t="s">
        <v>2</v>
      </c>
      <c r="E427" s="14" t="s">
        <v>1130</v>
      </c>
      <c r="F427" s="171" t="s">
        <v>968</v>
      </c>
      <c r="G427" s="171"/>
      <c r="H427" s="11"/>
      <c r="I427" s="12" t="s">
        <v>0</v>
      </c>
      <c r="J427" s="27"/>
      <c r="K427" s="13" t="s">
        <v>1</v>
      </c>
      <c r="L427" s="14" t="s">
        <v>2</v>
      </c>
      <c r="M427" s="14" t="s">
        <v>1130</v>
      </c>
      <c r="N427" s="171" t="s">
        <v>968</v>
      </c>
      <c r="O427" s="171"/>
      <c r="P427" s="113"/>
      <c r="Q427" s="113"/>
      <c r="R427" s="113"/>
      <c r="S427" s="113"/>
    </row>
    <row r="428" spans="1:22" ht="15">
      <c r="A428" s="36" t="s">
        <v>829</v>
      </c>
      <c r="B428" s="73"/>
      <c r="C428" s="70" t="s">
        <v>5</v>
      </c>
      <c r="D428" s="22" t="s">
        <v>742</v>
      </c>
      <c r="E428" s="50" t="s">
        <v>743</v>
      </c>
      <c r="F428" s="166"/>
      <c r="G428" s="167"/>
      <c r="H428" s="83"/>
      <c r="I428" s="36" t="s">
        <v>835</v>
      </c>
      <c r="J428" s="73"/>
      <c r="K428" s="70" t="s">
        <v>10</v>
      </c>
      <c r="L428" s="22" t="s">
        <v>742</v>
      </c>
      <c r="M428" s="50" t="s">
        <v>747</v>
      </c>
      <c r="N428" s="166"/>
      <c r="O428" s="167"/>
      <c r="P428" s="113">
        <f t="shared" si="30"/>
        <v>0</v>
      </c>
      <c r="Q428" s="113"/>
      <c r="R428" s="113"/>
      <c r="S428" s="113">
        <f t="shared" si="31"/>
        <v>0</v>
      </c>
    </row>
    <row r="429" spans="1:22" ht="15">
      <c r="A429" s="36" t="s">
        <v>830</v>
      </c>
      <c r="B429" s="73"/>
      <c r="C429" s="70" t="s">
        <v>10</v>
      </c>
      <c r="D429" s="22" t="s">
        <v>742</v>
      </c>
      <c r="E429" s="50" t="s">
        <v>744</v>
      </c>
      <c r="F429" s="166"/>
      <c r="G429" s="167"/>
      <c r="H429" s="83"/>
      <c r="I429" s="36" t="s">
        <v>832</v>
      </c>
      <c r="J429" s="73"/>
      <c r="K429" s="64" t="s">
        <v>10</v>
      </c>
      <c r="L429" s="30">
        <v>150</v>
      </c>
      <c r="M429" s="65">
        <v>267</v>
      </c>
      <c r="N429" s="166"/>
      <c r="O429" s="167"/>
      <c r="P429" s="113">
        <f t="shared" si="30"/>
        <v>0</v>
      </c>
      <c r="Q429" s="113"/>
      <c r="R429" s="113"/>
      <c r="S429" s="113">
        <f t="shared" si="31"/>
        <v>0</v>
      </c>
    </row>
    <row r="430" spans="1:22" ht="15">
      <c r="A430" s="36" t="s">
        <v>834</v>
      </c>
      <c r="B430" s="73"/>
      <c r="C430" s="70" t="s">
        <v>10</v>
      </c>
      <c r="D430" s="22" t="s">
        <v>742</v>
      </c>
      <c r="E430" s="50" t="s">
        <v>745</v>
      </c>
      <c r="F430" s="166"/>
      <c r="G430" s="167"/>
      <c r="H430" s="83"/>
      <c r="I430" s="36" t="s">
        <v>833</v>
      </c>
      <c r="J430" s="73"/>
      <c r="K430" s="64" t="s">
        <v>10</v>
      </c>
      <c r="L430" s="30">
        <v>150</v>
      </c>
      <c r="M430" s="65">
        <v>293</v>
      </c>
      <c r="N430" s="166"/>
      <c r="O430" s="167"/>
      <c r="P430" s="113">
        <f t="shared" si="30"/>
        <v>0</v>
      </c>
      <c r="Q430" s="113"/>
      <c r="R430" s="113"/>
      <c r="S430" s="113">
        <f t="shared" si="31"/>
        <v>0</v>
      </c>
    </row>
    <row r="431" spans="1:22" ht="15">
      <c r="A431" s="36" t="s">
        <v>831</v>
      </c>
      <c r="B431" s="73"/>
      <c r="C431" s="70" t="s">
        <v>10</v>
      </c>
      <c r="D431" s="22" t="s">
        <v>742</v>
      </c>
      <c r="E431" s="50" t="s">
        <v>746</v>
      </c>
      <c r="F431" s="166"/>
      <c r="G431" s="167"/>
      <c r="H431" s="83"/>
      <c r="I431" s="25"/>
      <c r="J431" s="25"/>
      <c r="K431" s="25"/>
      <c r="L431" s="25"/>
      <c r="M431" s="25"/>
      <c r="N431" s="174"/>
      <c r="O431" s="175"/>
      <c r="P431" s="113">
        <f t="shared" si="30"/>
        <v>0</v>
      </c>
      <c r="Q431" s="113"/>
      <c r="R431" s="113"/>
      <c r="S431" s="113"/>
    </row>
    <row r="432" spans="1:22" ht="27" customHeight="1">
      <c r="A432" s="168" t="s">
        <v>836</v>
      </c>
      <c r="B432" s="169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70"/>
      <c r="P432" s="113"/>
      <c r="Q432" s="113"/>
      <c r="R432" s="113"/>
      <c r="S432" s="113"/>
    </row>
    <row r="433" spans="1:19" ht="24.75">
      <c r="A433" s="11"/>
      <c r="B433" s="12" t="s">
        <v>0</v>
      </c>
      <c r="C433" s="13" t="s">
        <v>1</v>
      </c>
      <c r="D433" s="14" t="s">
        <v>2</v>
      </c>
      <c r="E433" s="14" t="s">
        <v>1130</v>
      </c>
      <c r="F433" s="171" t="s">
        <v>968</v>
      </c>
      <c r="G433" s="171"/>
      <c r="H433" s="11"/>
      <c r="I433" s="12" t="s">
        <v>0</v>
      </c>
      <c r="J433" s="27"/>
      <c r="K433" s="13" t="s">
        <v>1</v>
      </c>
      <c r="L433" s="14" t="s">
        <v>2</v>
      </c>
      <c r="M433" s="14" t="s">
        <v>1130</v>
      </c>
      <c r="N433" s="171" t="s">
        <v>968</v>
      </c>
      <c r="O433" s="171"/>
      <c r="P433" s="113"/>
      <c r="Q433" s="113"/>
      <c r="R433" s="113"/>
      <c r="S433" s="113"/>
    </row>
    <row r="434" spans="1:19" ht="15">
      <c r="A434" s="29" t="s">
        <v>837</v>
      </c>
      <c r="B434" s="73"/>
      <c r="C434" s="30" t="s">
        <v>44</v>
      </c>
      <c r="D434" s="30">
        <v>150</v>
      </c>
      <c r="E434" s="30">
        <v>159</v>
      </c>
      <c r="F434" s="166"/>
      <c r="G434" s="167"/>
      <c r="H434" s="82"/>
      <c r="I434" s="29" t="s">
        <v>1155</v>
      </c>
      <c r="J434" s="73"/>
      <c r="K434" s="64" t="s">
        <v>443</v>
      </c>
      <c r="L434" s="30">
        <v>750</v>
      </c>
      <c r="M434" s="30">
        <v>249</v>
      </c>
      <c r="N434" s="166"/>
      <c r="O434" s="167"/>
      <c r="P434" s="113">
        <f t="shared" si="30"/>
        <v>0</v>
      </c>
      <c r="Q434" s="113"/>
      <c r="R434" s="113"/>
      <c r="S434" s="113">
        <f t="shared" si="31"/>
        <v>0</v>
      </c>
    </row>
    <row r="435" spans="1:19" ht="15">
      <c r="A435" s="36" t="s">
        <v>838</v>
      </c>
      <c r="B435" s="73"/>
      <c r="C435" s="70" t="s">
        <v>44</v>
      </c>
      <c r="D435" s="22" t="s">
        <v>742</v>
      </c>
      <c r="E435" s="22" t="s">
        <v>748</v>
      </c>
      <c r="F435" s="166"/>
      <c r="G435" s="167"/>
      <c r="H435" s="90"/>
      <c r="I435" s="29" t="s">
        <v>1156</v>
      </c>
      <c r="J435" s="73"/>
      <c r="K435" s="64" t="s">
        <v>587</v>
      </c>
      <c r="L435" s="30">
        <v>250</v>
      </c>
      <c r="M435" s="30">
        <v>138</v>
      </c>
      <c r="N435" s="166"/>
      <c r="O435" s="167"/>
      <c r="P435" s="113">
        <f t="shared" si="30"/>
        <v>0</v>
      </c>
      <c r="Q435" s="113"/>
      <c r="R435" s="113"/>
      <c r="S435" s="113">
        <f t="shared" si="31"/>
        <v>0</v>
      </c>
    </row>
    <row r="436" spans="1:19" ht="15">
      <c r="A436" s="36" t="s">
        <v>839</v>
      </c>
      <c r="B436" s="73"/>
      <c r="C436" s="70" t="s">
        <v>44</v>
      </c>
      <c r="D436" s="22" t="s">
        <v>742</v>
      </c>
      <c r="E436" s="22" t="s">
        <v>749</v>
      </c>
      <c r="F436" s="166"/>
      <c r="G436" s="167"/>
      <c r="H436" s="90"/>
      <c r="I436" s="29" t="s">
        <v>1157</v>
      </c>
      <c r="J436" s="73"/>
      <c r="K436" s="30" t="s">
        <v>732</v>
      </c>
      <c r="L436" s="30">
        <v>250</v>
      </c>
      <c r="M436" s="30">
        <v>189</v>
      </c>
      <c r="N436" s="166"/>
      <c r="O436" s="167"/>
      <c r="P436" s="113">
        <f t="shared" si="30"/>
        <v>0</v>
      </c>
      <c r="Q436" s="113"/>
      <c r="R436" s="113"/>
      <c r="S436" s="113">
        <f t="shared" si="31"/>
        <v>0</v>
      </c>
    </row>
    <row r="437" spans="1:19" ht="15">
      <c r="A437" s="29" t="s">
        <v>840</v>
      </c>
      <c r="B437" s="73"/>
      <c r="C437" s="64" t="s">
        <v>45</v>
      </c>
      <c r="D437" s="30">
        <v>150</v>
      </c>
      <c r="E437" s="30">
        <v>233</v>
      </c>
      <c r="F437" s="166"/>
      <c r="G437" s="167"/>
      <c r="H437" s="82"/>
      <c r="I437" s="29" t="s">
        <v>1158</v>
      </c>
      <c r="J437" s="73"/>
      <c r="K437" s="30"/>
      <c r="L437" s="30">
        <v>1250</v>
      </c>
      <c r="M437" s="30">
        <v>349</v>
      </c>
      <c r="N437" s="166"/>
      <c r="O437" s="167"/>
      <c r="P437" s="113">
        <f t="shared" si="30"/>
        <v>0</v>
      </c>
      <c r="Q437" s="113"/>
      <c r="R437" s="113"/>
      <c r="S437" s="113">
        <f t="shared" si="31"/>
        <v>0</v>
      </c>
    </row>
    <row r="438" spans="1:19" ht="15">
      <c r="A438" s="29" t="s">
        <v>841</v>
      </c>
      <c r="B438" s="73"/>
      <c r="C438" s="64" t="s">
        <v>45</v>
      </c>
      <c r="D438" s="30">
        <v>100</v>
      </c>
      <c r="E438" s="30">
        <v>168</v>
      </c>
      <c r="F438" s="166"/>
      <c r="G438" s="167"/>
      <c r="H438" s="82"/>
      <c r="I438" s="29" t="s">
        <v>851</v>
      </c>
      <c r="J438" s="73"/>
      <c r="K438" s="64" t="s">
        <v>370</v>
      </c>
      <c r="L438" s="30">
        <v>500</v>
      </c>
      <c r="M438" s="30">
        <v>124</v>
      </c>
      <c r="N438" s="166"/>
      <c r="O438" s="167"/>
      <c r="P438" s="113">
        <f t="shared" si="30"/>
        <v>0</v>
      </c>
      <c r="Q438" s="113"/>
      <c r="R438" s="113"/>
      <c r="S438" s="113">
        <f t="shared" si="31"/>
        <v>0</v>
      </c>
    </row>
    <row r="439" spans="1:19" ht="15">
      <c r="A439" s="29" t="s">
        <v>842</v>
      </c>
      <c r="B439" s="73"/>
      <c r="C439" s="64" t="s">
        <v>45</v>
      </c>
      <c r="D439" s="30">
        <v>150</v>
      </c>
      <c r="E439" s="30">
        <v>245</v>
      </c>
      <c r="F439" s="166"/>
      <c r="G439" s="167"/>
      <c r="H439" s="82"/>
      <c r="I439" s="29" t="s">
        <v>852</v>
      </c>
      <c r="J439" s="73"/>
      <c r="K439" s="64" t="s">
        <v>370</v>
      </c>
      <c r="L439" s="30">
        <v>500</v>
      </c>
      <c r="M439" s="30">
        <v>139</v>
      </c>
      <c r="N439" s="166"/>
      <c r="O439" s="167"/>
      <c r="P439" s="113">
        <f t="shared" si="30"/>
        <v>0</v>
      </c>
      <c r="Q439" s="113"/>
      <c r="R439" s="113"/>
      <c r="S439" s="113">
        <f t="shared" si="31"/>
        <v>0</v>
      </c>
    </row>
    <row r="440" spans="1:19" ht="15">
      <c r="A440" s="29" t="s">
        <v>843</v>
      </c>
      <c r="B440" s="73"/>
      <c r="C440" s="64" t="s">
        <v>45</v>
      </c>
      <c r="D440" s="30">
        <v>100</v>
      </c>
      <c r="E440" s="30">
        <v>173</v>
      </c>
      <c r="F440" s="166"/>
      <c r="G440" s="167"/>
      <c r="H440" s="87"/>
      <c r="I440" s="29" t="s">
        <v>853</v>
      </c>
      <c r="J440" s="73"/>
      <c r="K440" s="64" t="s">
        <v>370</v>
      </c>
      <c r="L440" s="30">
        <v>500</v>
      </c>
      <c r="M440" s="30">
        <v>124</v>
      </c>
      <c r="N440" s="166"/>
      <c r="O440" s="167"/>
      <c r="P440" s="113">
        <f t="shared" si="30"/>
        <v>0</v>
      </c>
      <c r="Q440" s="113"/>
      <c r="R440" s="113"/>
      <c r="S440" s="113">
        <f t="shared" si="31"/>
        <v>0</v>
      </c>
    </row>
    <row r="441" spans="1:19" ht="15">
      <c r="A441" s="36" t="s">
        <v>844</v>
      </c>
      <c r="B441" s="73"/>
      <c r="C441" s="70" t="s">
        <v>42</v>
      </c>
      <c r="D441" s="22" t="s">
        <v>742</v>
      </c>
      <c r="E441" s="22" t="s">
        <v>750</v>
      </c>
      <c r="F441" s="166"/>
      <c r="G441" s="167"/>
      <c r="H441" s="90"/>
      <c r="I441" s="36" t="s">
        <v>854</v>
      </c>
      <c r="J441" s="73"/>
      <c r="K441" s="70" t="s">
        <v>370</v>
      </c>
      <c r="L441" s="22" t="s">
        <v>736</v>
      </c>
      <c r="M441" s="22" t="s">
        <v>752</v>
      </c>
      <c r="N441" s="166"/>
      <c r="O441" s="167"/>
      <c r="P441" s="113">
        <f t="shared" si="30"/>
        <v>0</v>
      </c>
      <c r="Q441" s="113"/>
      <c r="R441" s="113"/>
      <c r="S441" s="113">
        <f t="shared" si="31"/>
        <v>0</v>
      </c>
    </row>
    <row r="442" spans="1:19" ht="15">
      <c r="A442" s="36" t="s">
        <v>845</v>
      </c>
      <c r="B442" s="73"/>
      <c r="C442" s="70" t="s">
        <v>23</v>
      </c>
      <c r="D442" s="22" t="s">
        <v>736</v>
      </c>
      <c r="E442" s="22" t="s">
        <v>751</v>
      </c>
      <c r="F442" s="166"/>
      <c r="G442" s="167"/>
      <c r="H442" s="90"/>
      <c r="I442" s="36" t="s">
        <v>855</v>
      </c>
      <c r="J442" s="73"/>
      <c r="K442" s="70" t="s">
        <v>370</v>
      </c>
      <c r="L442" s="22" t="s">
        <v>753</v>
      </c>
      <c r="M442" s="22" t="s">
        <v>754</v>
      </c>
      <c r="N442" s="166"/>
      <c r="O442" s="167"/>
      <c r="P442" s="113">
        <f t="shared" si="30"/>
        <v>0</v>
      </c>
      <c r="Q442" s="113"/>
      <c r="R442" s="113"/>
      <c r="S442" s="113">
        <f t="shared" si="31"/>
        <v>0</v>
      </c>
    </row>
    <row r="443" spans="1:19" ht="15">
      <c r="A443" s="29" t="s">
        <v>846</v>
      </c>
      <c r="B443" s="73"/>
      <c r="C443" s="64" t="s">
        <v>23</v>
      </c>
      <c r="D443" s="30">
        <v>50</v>
      </c>
      <c r="E443" s="30">
        <v>137</v>
      </c>
      <c r="F443" s="166"/>
      <c r="G443" s="167"/>
      <c r="H443" s="87"/>
      <c r="I443" s="29" t="s">
        <v>856</v>
      </c>
      <c r="J443" s="73"/>
      <c r="K443" s="64" t="s">
        <v>82</v>
      </c>
      <c r="L443" s="30">
        <v>270</v>
      </c>
      <c r="M443" s="30">
        <v>175</v>
      </c>
      <c r="N443" s="166"/>
      <c r="O443" s="167"/>
      <c r="P443" s="113">
        <f t="shared" si="30"/>
        <v>0</v>
      </c>
      <c r="Q443" s="113"/>
      <c r="R443" s="113"/>
      <c r="S443" s="113">
        <f t="shared" si="31"/>
        <v>0</v>
      </c>
    </row>
    <row r="444" spans="1:19" ht="15">
      <c r="A444" s="29" t="s">
        <v>847</v>
      </c>
      <c r="B444" s="73"/>
      <c r="C444" s="64" t="s">
        <v>23</v>
      </c>
      <c r="D444" s="30">
        <v>100</v>
      </c>
      <c r="E444" s="30">
        <v>245</v>
      </c>
      <c r="F444" s="166"/>
      <c r="G444" s="167"/>
      <c r="H444" s="87"/>
      <c r="I444" s="21" t="s">
        <v>857</v>
      </c>
      <c r="J444" s="73"/>
      <c r="K444" s="30" t="s">
        <v>725</v>
      </c>
      <c r="L444" s="30">
        <v>50</v>
      </c>
      <c r="M444" s="30">
        <v>234</v>
      </c>
      <c r="N444" s="166"/>
      <c r="O444" s="167"/>
      <c r="P444" s="113">
        <f t="shared" si="30"/>
        <v>0</v>
      </c>
      <c r="Q444" s="113"/>
      <c r="R444" s="113"/>
      <c r="S444" s="113">
        <f t="shared" si="31"/>
        <v>0</v>
      </c>
    </row>
    <row r="445" spans="1:19" ht="15">
      <c r="A445" s="29" t="s">
        <v>848</v>
      </c>
      <c r="B445" s="73"/>
      <c r="C445" s="64" t="s">
        <v>82</v>
      </c>
      <c r="D445" s="30">
        <v>1000</v>
      </c>
      <c r="E445" s="30">
        <v>369</v>
      </c>
      <c r="F445" s="166"/>
      <c r="G445" s="167"/>
      <c r="H445" s="87"/>
      <c r="I445" s="29" t="s">
        <v>858</v>
      </c>
      <c r="J445" s="73"/>
      <c r="K445" s="30" t="s">
        <v>725</v>
      </c>
      <c r="L445" s="30">
        <v>100</v>
      </c>
      <c r="M445" s="30">
        <v>114</v>
      </c>
      <c r="N445" s="166"/>
      <c r="O445" s="167"/>
      <c r="P445" s="113">
        <f t="shared" si="30"/>
        <v>0</v>
      </c>
      <c r="Q445" s="113"/>
      <c r="R445" s="113"/>
      <c r="S445" s="113">
        <f t="shared" si="31"/>
        <v>0</v>
      </c>
    </row>
    <row r="446" spans="1:19" ht="15">
      <c r="A446" s="29" t="s">
        <v>849</v>
      </c>
      <c r="B446" s="73"/>
      <c r="C446" s="64" t="s">
        <v>82</v>
      </c>
      <c r="D446" s="30">
        <v>500</v>
      </c>
      <c r="E446" s="30">
        <v>190</v>
      </c>
      <c r="F446" s="166"/>
      <c r="G446" s="167"/>
      <c r="H446" s="82"/>
      <c r="I446" s="29" t="s">
        <v>859</v>
      </c>
      <c r="J446" s="73"/>
      <c r="K446" s="64" t="s">
        <v>370</v>
      </c>
      <c r="L446" s="30">
        <v>500</v>
      </c>
      <c r="M446" s="30">
        <v>127</v>
      </c>
      <c r="N446" s="166"/>
      <c r="O446" s="167"/>
      <c r="P446" s="113">
        <f t="shared" si="30"/>
        <v>0</v>
      </c>
      <c r="Q446" s="113"/>
      <c r="R446" s="113"/>
      <c r="S446" s="113">
        <f t="shared" si="31"/>
        <v>0</v>
      </c>
    </row>
    <row r="447" spans="1:19" ht="15">
      <c r="A447" s="29" t="s">
        <v>850</v>
      </c>
      <c r="B447" s="73"/>
      <c r="C447" s="64" t="s">
        <v>82</v>
      </c>
      <c r="D447" s="30">
        <v>250</v>
      </c>
      <c r="E447" s="30">
        <v>109</v>
      </c>
      <c r="F447" s="166"/>
      <c r="G447" s="167"/>
      <c r="H447" s="87"/>
      <c r="I447" s="29" t="s">
        <v>860</v>
      </c>
      <c r="J447" s="73"/>
      <c r="K447" s="64" t="s">
        <v>535</v>
      </c>
      <c r="L447" s="30">
        <v>500</v>
      </c>
      <c r="M447" s="30">
        <v>179</v>
      </c>
      <c r="N447" s="166"/>
      <c r="O447" s="167"/>
      <c r="P447" s="113">
        <f t="shared" si="30"/>
        <v>0</v>
      </c>
      <c r="Q447" s="113"/>
      <c r="R447" s="113"/>
      <c r="S447" s="113">
        <f t="shared" si="31"/>
        <v>0</v>
      </c>
    </row>
    <row r="448" spans="1:19" ht="27" customHeight="1">
      <c r="A448" s="168" t="s">
        <v>836</v>
      </c>
      <c r="B448" s="169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70"/>
      <c r="P448" s="113"/>
      <c r="Q448" s="113"/>
      <c r="R448" s="113"/>
      <c r="S448" s="113"/>
    </row>
    <row r="449" spans="1:19" ht="24.75">
      <c r="A449" s="11"/>
      <c r="B449" s="12" t="s">
        <v>0</v>
      </c>
      <c r="C449" s="13" t="s">
        <v>1</v>
      </c>
      <c r="D449" s="14" t="s">
        <v>2</v>
      </c>
      <c r="E449" s="14" t="s">
        <v>1130</v>
      </c>
      <c r="F449" s="171" t="s">
        <v>968</v>
      </c>
      <c r="G449" s="171"/>
      <c r="H449" s="11"/>
      <c r="I449" s="12" t="s">
        <v>0</v>
      </c>
      <c r="J449" s="27"/>
      <c r="K449" s="13" t="s">
        <v>1</v>
      </c>
      <c r="L449" s="14" t="s">
        <v>2</v>
      </c>
      <c r="M449" s="14" t="s">
        <v>1130</v>
      </c>
      <c r="N449" s="171" t="s">
        <v>968</v>
      </c>
      <c r="O449" s="171"/>
      <c r="P449" s="113"/>
      <c r="Q449" s="113"/>
      <c r="R449" s="113"/>
      <c r="S449" s="113"/>
    </row>
    <row r="450" spans="1:19" ht="15">
      <c r="A450" s="29" t="s">
        <v>861</v>
      </c>
      <c r="B450" s="73"/>
      <c r="C450" s="64" t="s">
        <v>535</v>
      </c>
      <c r="D450" s="30">
        <v>450</v>
      </c>
      <c r="E450" s="30">
        <v>179</v>
      </c>
      <c r="F450" s="166"/>
      <c r="G450" s="167"/>
      <c r="H450" s="82"/>
      <c r="I450" s="36" t="s">
        <v>922</v>
      </c>
      <c r="J450" s="73"/>
      <c r="K450" s="64" t="s">
        <v>10</v>
      </c>
      <c r="L450" s="30">
        <v>250</v>
      </c>
      <c r="M450" s="30">
        <v>211</v>
      </c>
      <c r="N450" s="166"/>
      <c r="O450" s="167"/>
      <c r="P450" s="113">
        <f t="shared" si="30"/>
        <v>0</v>
      </c>
      <c r="Q450" s="113"/>
      <c r="R450" s="113"/>
      <c r="S450" s="113">
        <f t="shared" si="31"/>
        <v>0</v>
      </c>
    </row>
    <row r="451" spans="1:19" ht="15">
      <c r="A451" s="29" t="s">
        <v>862</v>
      </c>
      <c r="B451" s="73"/>
      <c r="C451" s="64" t="s">
        <v>82</v>
      </c>
      <c r="D451" s="30">
        <v>250</v>
      </c>
      <c r="E451" s="30">
        <v>108</v>
      </c>
      <c r="F451" s="166"/>
      <c r="G451" s="167"/>
      <c r="H451" s="82"/>
      <c r="I451" s="36" t="s">
        <v>923</v>
      </c>
      <c r="J451" s="73"/>
      <c r="K451" s="64" t="s">
        <v>260</v>
      </c>
      <c r="L451" s="30">
        <v>625</v>
      </c>
      <c r="M451" s="30">
        <v>283</v>
      </c>
      <c r="N451" s="166"/>
      <c r="O451" s="167"/>
      <c r="P451" s="113">
        <f t="shared" si="30"/>
        <v>0</v>
      </c>
      <c r="Q451" s="113"/>
      <c r="R451" s="113"/>
      <c r="S451" s="113">
        <f t="shared" si="31"/>
        <v>0</v>
      </c>
    </row>
    <row r="452" spans="1:19" ht="15">
      <c r="A452" s="29" t="s">
        <v>863</v>
      </c>
      <c r="B452" s="73"/>
      <c r="C452" s="64" t="s">
        <v>443</v>
      </c>
      <c r="D452" s="30">
        <v>250</v>
      </c>
      <c r="E452" s="30">
        <v>89</v>
      </c>
      <c r="F452" s="166"/>
      <c r="G452" s="167"/>
      <c r="H452" s="82"/>
      <c r="I452" s="36" t="s">
        <v>924</v>
      </c>
      <c r="J452" s="73"/>
      <c r="K452" s="64" t="s">
        <v>10</v>
      </c>
      <c r="L452" s="30">
        <v>250</v>
      </c>
      <c r="M452" s="30">
        <v>185</v>
      </c>
      <c r="N452" s="166"/>
      <c r="O452" s="167"/>
      <c r="P452" s="113">
        <f t="shared" si="30"/>
        <v>0</v>
      </c>
      <c r="Q452" s="113"/>
      <c r="R452" s="113"/>
      <c r="S452" s="113">
        <f t="shared" si="31"/>
        <v>0</v>
      </c>
    </row>
    <row r="453" spans="1:19" ht="15">
      <c r="A453" s="29" t="s">
        <v>864</v>
      </c>
      <c r="B453" s="73"/>
      <c r="C453" s="30"/>
      <c r="D453" s="30">
        <v>250</v>
      </c>
      <c r="E453" s="30">
        <v>111</v>
      </c>
      <c r="F453" s="166"/>
      <c r="G453" s="167"/>
      <c r="H453" s="87"/>
      <c r="I453" s="36" t="s">
        <v>925</v>
      </c>
      <c r="J453" s="73"/>
      <c r="K453" s="70" t="s">
        <v>10</v>
      </c>
      <c r="L453" s="22" t="s">
        <v>738</v>
      </c>
      <c r="M453" s="22" t="s">
        <v>744</v>
      </c>
      <c r="N453" s="166"/>
      <c r="O453" s="167"/>
      <c r="P453" s="113">
        <f t="shared" si="30"/>
        <v>0</v>
      </c>
      <c r="Q453" s="113"/>
      <c r="R453" s="113"/>
      <c r="S453" s="113">
        <f t="shared" si="31"/>
        <v>0</v>
      </c>
    </row>
    <row r="454" spans="1:19" ht="15">
      <c r="A454" s="29" t="s">
        <v>865</v>
      </c>
      <c r="B454" s="73"/>
      <c r="C454" s="30"/>
      <c r="D454" s="30">
        <v>180</v>
      </c>
      <c r="E454" s="30">
        <v>134</v>
      </c>
      <c r="F454" s="166"/>
      <c r="G454" s="167"/>
      <c r="H454" s="82"/>
      <c r="I454" s="36" t="s">
        <v>926</v>
      </c>
      <c r="J454" s="73"/>
      <c r="K454" s="70" t="s">
        <v>5</v>
      </c>
      <c r="L454" s="22" t="s">
        <v>736</v>
      </c>
      <c r="M454" s="22" t="s">
        <v>790</v>
      </c>
      <c r="N454" s="166"/>
      <c r="O454" s="167"/>
      <c r="P454" s="113">
        <f t="shared" si="30"/>
        <v>0</v>
      </c>
      <c r="Q454" s="113"/>
      <c r="R454" s="113"/>
      <c r="S454" s="113">
        <f t="shared" si="31"/>
        <v>0</v>
      </c>
    </row>
    <row r="455" spans="1:19" ht="15">
      <c r="A455" s="29" t="s">
        <v>866</v>
      </c>
      <c r="B455" s="73"/>
      <c r="C455" s="30"/>
      <c r="D455" s="30">
        <v>250</v>
      </c>
      <c r="E455" s="30">
        <v>157</v>
      </c>
      <c r="F455" s="166"/>
      <c r="G455" s="167"/>
      <c r="H455" s="90"/>
      <c r="I455" s="36" t="s">
        <v>927</v>
      </c>
      <c r="J455" s="73"/>
      <c r="K455" s="70" t="s">
        <v>10</v>
      </c>
      <c r="L455" s="22" t="s">
        <v>736</v>
      </c>
      <c r="M455" s="22" t="s">
        <v>791</v>
      </c>
      <c r="N455" s="166"/>
      <c r="O455" s="167"/>
      <c r="P455" s="113">
        <f t="shared" si="30"/>
        <v>0</v>
      </c>
      <c r="Q455" s="113"/>
      <c r="R455" s="113"/>
      <c r="S455" s="113">
        <f t="shared" si="31"/>
        <v>0</v>
      </c>
    </row>
    <row r="456" spans="1:19" ht="15">
      <c r="A456" s="36" t="s">
        <v>867</v>
      </c>
      <c r="B456" s="73"/>
      <c r="C456" s="70" t="s">
        <v>443</v>
      </c>
      <c r="D456" s="22" t="s">
        <v>755</v>
      </c>
      <c r="E456" s="22" t="s">
        <v>738</v>
      </c>
      <c r="F456" s="166"/>
      <c r="G456" s="167"/>
      <c r="H456" s="90"/>
      <c r="I456" s="36" t="s">
        <v>928</v>
      </c>
      <c r="J456" s="73"/>
      <c r="K456" s="64" t="s">
        <v>5</v>
      </c>
      <c r="L456" s="30">
        <v>250</v>
      </c>
      <c r="M456" s="30">
        <v>161</v>
      </c>
      <c r="N456" s="166"/>
      <c r="O456" s="167"/>
      <c r="P456" s="113">
        <f t="shared" si="30"/>
        <v>0</v>
      </c>
      <c r="Q456" s="113"/>
      <c r="R456" s="113"/>
      <c r="S456" s="113">
        <f t="shared" si="31"/>
        <v>0</v>
      </c>
    </row>
    <row r="457" spans="1:19" ht="15">
      <c r="A457" s="36" t="s">
        <v>1153</v>
      </c>
      <c r="B457" s="73"/>
      <c r="C457" s="70" t="s">
        <v>443</v>
      </c>
      <c r="D457" s="22" t="s">
        <v>755</v>
      </c>
      <c r="E457" s="22" t="s">
        <v>756</v>
      </c>
      <c r="F457" s="166"/>
      <c r="G457" s="167"/>
      <c r="H457" s="82"/>
      <c r="I457" s="36" t="s">
        <v>929</v>
      </c>
      <c r="J457" s="73"/>
      <c r="K457" s="70" t="s">
        <v>5</v>
      </c>
      <c r="L457" s="22" t="s">
        <v>736</v>
      </c>
      <c r="M457" s="22" t="s">
        <v>792</v>
      </c>
      <c r="N457" s="166"/>
      <c r="O457" s="167"/>
      <c r="P457" s="113">
        <f t="shared" si="30"/>
        <v>0</v>
      </c>
      <c r="Q457" s="113"/>
      <c r="R457" s="113"/>
      <c r="S457" s="113">
        <f t="shared" si="31"/>
        <v>0</v>
      </c>
    </row>
    <row r="458" spans="1:19" ht="15">
      <c r="A458" s="36" t="s">
        <v>868</v>
      </c>
      <c r="B458" s="73"/>
      <c r="C458" s="70" t="s">
        <v>443</v>
      </c>
      <c r="D458" s="22" t="s">
        <v>736</v>
      </c>
      <c r="E458" s="22" t="s">
        <v>757</v>
      </c>
      <c r="F458" s="166"/>
      <c r="G458" s="167"/>
      <c r="H458" s="87"/>
      <c r="I458" s="36" t="s">
        <v>930</v>
      </c>
      <c r="J458" s="73"/>
      <c r="K458" s="70" t="s">
        <v>10</v>
      </c>
      <c r="L458" s="22" t="s">
        <v>736</v>
      </c>
      <c r="M458" s="22" t="s">
        <v>791</v>
      </c>
      <c r="N458" s="166"/>
      <c r="O458" s="167"/>
      <c r="P458" s="113">
        <f t="shared" si="30"/>
        <v>0</v>
      </c>
      <c r="Q458" s="113"/>
      <c r="R458" s="113"/>
      <c r="S458" s="113">
        <f t="shared" si="31"/>
        <v>0</v>
      </c>
    </row>
    <row r="459" spans="1:19" ht="15">
      <c r="A459" s="29" t="s">
        <v>869</v>
      </c>
      <c r="B459" s="73"/>
      <c r="C459" s="64" t="s">
        <v>370</v>
      </c>
      <c r="D459" s="30">
        <v>250</v>
      </c>
      <c r="E459" s="30">
        <v>223</v>
      </c>
      <c r="F459" s="166"/>
      <c r="G459" s="167"/>
      <c r="I459" s="36" t="s">
        <v>1150</v>
      </c>
      <c r="J459" s="73"/>
      <c r="K459" s="70" t="s">
        <v>406</v>
      </c>
      <c r="L459" s="22" t="s">
        <v>736</v>
      </c>
      <c r="M459" s="22" t="s">
        <v>793</v>
      </c>
      <c r="N459" s="166"/>
      <c r="O459" s="167"/>
      <c r="P459" s="113">
        <f t="shared" si="30"/>
        <v>0</v>
      </c>
      <c r="Q459" s="113"/>
      <c r="R459" s="113"/>
      <c r="S459" s="113">
        <f t="shared" si="31"/>
        <v>0</v>
      </c>
    </row>
    <row r="460" spans="1:19" ht="15">
      <c r="A460" s="36" t="s">
        <v>870</v>
      </c>
      <c r="B460" s="73"/>
      <c r="C460" s="22"/>
      <c r="D460" s="22" t="s">
        <v>758</v>
      </c>
      <c r="E460" s="22" t="s">
        <v>759</v>
      </c>
      <c r="F460" s="166"/>
      <c r="G460" s="167"/>
      <c r="I460" s="36" t="s">
        <v>1151</v>
      </c>
      <c r="J460" s="73"/>
      <c r="K460" s="70" t="s">
        <v>406</v>
      </c>
      <c r="L460" s="22" t="s">
        <v>736</v>
      </c>
      <c r="M460" s="22" t="s">
        <v>747</v>
      </c>
      <c r="N460" s="166"/>
      <c r="O460" s="167"/>
      <c r="P460" s="113">
        <f t="shared" si="30"/>
        <v>0</v>
      </c>
      <c r="Q460" s="113"/>
      <c r="R460" s="113"/>
      <c r="S460" s="113">
        <f t="shared" si="31"/>
        <v>0</v>
      </c>
    </row>
    <row r="461" spans="1:19" ht="15">
      <c r="A461" s="36" t="s">
        <v>871</v>
      </c>
      <c r="B461" s="73"/>
      <c r="C461" s="22"/>
      <c r="D461" s="22" t="s">
        <v>736</v>
      </c>
      <c r="E461" s="22" t="s">
        <v>748</v>
      </c>
      <c r="F461" s="166"/>
      <c r="G461" s="167"/>
      <c r="I461" s="21" t="s">
        <v>1152</v>
      </c>
      <c r="J461" s="73"/>
      <c r="K461" s="64" t="s">
        <v>406</v>
      </c>
      <c r="L461" s="30">
        <v>250</v>
      </c>
      <c r="M461" s="30">
        <v>235</v>
      </c>
      <c r="N461" s="166"/>
      <c r="O461" s="167"/>
      <c r="P461" s="113">
        <f t="shared" si="30"/>
        <v>0</v>
      </c>
      <c r="Q461" s="113"/>
      <c r="R461" s="113"/>
      <c r="S461" s="113">
        <f t="shared" si="31"/>
        <v>0</v>
      </c>
    </row>
    <row r="462" spans="1:19" ht="15">
      <c r="A462" s="36" t="s">
        <v>872</v>
      </c>
      <c r="B462" s="73"/>
      <c r="C462" s="22"/>
      <c r="D462" s="22" t="s">
        <v>738</v>
      </c>
      <c r="E462" s="22" t="s">
        <v>760</v>
      </c>
      <c r="F462" s="166"/>
      <c r="G462" s="167"/>
      <c r="I462" s="36" t="s">
        <v>931</v>
      </c>
      <c r="J462" s="73"/>
      <c r="K462" s="70" t="s">
        <v>10</v>
      </c>
      <c r="L462" s="22" t="s">
        <v>736</v>
      </c>
      <c r="M462" s="22" t="s">
        <v>794</v>
      </c>
      <c r="N462" s="166"/>
      <c r="O462" s="167"/>
      <c r="P462" s="113">
        <f t="shared" si="30"/>
        <v>0</v>
      </c>
      <c r="Q462" s="113"/>
      <c r="R462" s="113"/>
      <c r="S462" s="113">
        <f t="shared" si="31"/>
        <v>0</v>
      </c>
    </row>
    <row r="463" spans="1:19" ht="15">
      <c r="A463" s="36" t="s">
        <v>873</v>
      </c>
      <c r="B463" s="73"/>
      <c r="C463" s="22"/>
      <c r="D463" s="22" t="s">
        <v>761</v>
      </c>
      <c r="E463" s="22" t="s">
        <v>762</v>
      </c>
      <c r="F463" s="166"/>
      <c r="G463" s="167"/>
      <c r="I463" s="36" t="s">
        <v>932</v>
      </c>
      <c r="J463" s="73"/>
      <c r="K463" s="70" t="s">
        <v>5</v>
      </c>
      <c r="L463" s="22" t="s">
        <v>736</v>
      </c>
      <c r="M463" s="22" t="s">
        <v>764</v>
      </c>
      <c r="N463" s="166"/>
      <c r="O463" s="167"/>
      <c r="P463" s="113">
        <f t="shared" si="30"/>
        <v>0</v>
      </c>
      <c r="Q463" s="113"/>
      <c r="R463" s="113"/>
      <c r="S463" s="113">
        <f t="shared" si="31"/>
        <v>0</v>
      </c>
    </row>
    <row r="464" spans="1:19" ht="15">
      <c r="A464" s="36" t="s">
        <v>874</v>
      </c>
      <c r="B464" s="73"/>
      <c r="C464" s="22"/>
      <c r="D464" s="22" t="s">
        <v>758</v>
      </c>
      <c r="E464" s="22" t="s">
        <v>763</v>
      </c>
      <c r="F464" s="166"/>
      <c r="G464" s="167"/>
      <c r="I464" s="36" t="s">
        <v>933</v>
      </c>
      <c r="J464" s="73"/>
      <c r="K464" s="64" t="s">
        <v>10</v>
      </c>
      <c r="L464" s="30">
        <v>300</v>
      </c>
      <c r="M464" s="30">
        <v>228</v>
      </c>
      <c r="N464" s="166"/>
      <c r="O464" s="167"/>
      <c r="P464" s="113">
        <f t="shared" si="30"/>
        <v>0</v>
      </c>
      <c r="Q464" s="113"/>
      <c r="R464" s="113"/>
      <c r="S464" s="113">
        <f t="shared" si="31"/>
        <v>0</v>
      </c>
    </row>
    <row r="465" spans="1:19" ht="15">
      <c r="A465" s="36" t="s">
        <v>875</v>
      </c>
      <c r="B465" s="73"/>
      <c r="C465" s="64" t="s">
        <v>260</v>
      </c>
      <c r="D465" s="30">
        <v>250</v>
      </c>
      <c r="E465" s="30">
        <v>179</v>
      </c>
      <c r="F465" s="166"/>
      <c r="G465" s="167"/>
      <c r="I465" s="36" t="s">
        <v>934</v>
      </c>
      <c r="J465" s="73"/>
      <c r="K465" s="64" t="s">
        <v>10</v>
      </c>
      <c r="L465" s="30">
        <v>250</v>
      </c>
      <c r="M465" s="30">
        <v>220</v>
      </c>
      <c r="N465" s="166"/>
      <c r="O465" s="167"/>
      <c r="P465" s="113">
        <f t="shared" si="30"/>
        <v>0</v>
      </c>
      <c r="Q465" s="113"/>
      <c r="R465" s="113"/>
      <c r="S465" s="113">
        <f t="shared" si="31"/>
        <v>0</v>
      </c>
    </row>
    <row r="466" spans="1:19" ht="15">
      <c r="A466" s="36" t="s">
        <v>876</v>
      </c>
      <c r="B466" s="73"/>
      <c r="C466" s="70" t="s">
        <v>5</v>
      </c>
      <c r="D466" s="22" t="s">
        <v>736</v>
      </c>
      <c r="E466" s="22" t="s">
        <v>764</v>
      </c>
      <c r="F466" s="166"/>
      <c r="G466" s="167"/>
      <c r="I466" s="36" t="s">
        <v>935</v>
      </c>
      <c r="J466" s="73"/>
      <c r="K466" s="64" t="s">
        <v>10</v>
      </c>
      <c r="L466" s="30">
        <v>200</v>
      </c>
      <c r="M466" s="30">
        <v>278</v>
      </c>
      <c r="N466" s="166"/>
      <c r="O466" s="167"/>
      <c r="P466" s="113">
        <f t="shared" si="30"/>
        <v>0</v>
      </c>
      <c r="Q466" s="113"/>
      <c r="R466" s="113"/>
      <c r="S466" s="113">
        <f t="shared" si="31"/>
        <v>0</v>
      </c>
    </row>
    <row r="467" spans="1:19" ht="15">
      <c r="A467" s="36" t="s">
        <v>877</v>
      </c>
      <c r="B467" s="73"/>
      <c r="C467" s="70" t="s">
        <v>10</v>
      </c>
      <c r="D467" s="22" t="s">
        <v>736</v>
      </c>
      <c r="E467" s="22" t="s">
        <v>744</v>
      </c>
      <c r="F467" s="166"/>
      <c r="G467" s="167"/>
      <c r="I467" s="36" t="s">
        <v>936</v>
      </c>
      <c r="J467" s="73"/>
      <c r="K467" s="64" t="s">
        <v>10</v>
      </c>
      <c r="L467" s="30">
        <v>250</v>
      </c>
      <c r="M467" s="30">
        <v>248</v>
      </c>
      <c r="N467" s="166"/>
      <c r="O467" s="167"/>
      <c r="P467" s="113">
        <f t="shared" si="30"/>
        <v>0</v>
      </c>
      <c r="Q467" s="113"/>
      <c r="R467" s="113"/>
      <c r="S467" s="113">
        <f t="shared" si="31"/>
        <v>0</v>
      </c>
    </row>
    <row r="468" spans="1:19" ht="15">
      <c r="A468" s="36" t="s">
        <v>878</v>
      </c>
      <c r="B468" s="73"/>
      <c r="C468" s="70" t="s">
        <v>10</v>
      </c>
      <c r="D468" s="22" t="s">
        <v>755</v>
      </c>
      <c r="E468" s="22" t="s">
        <v>765</v>
      </c>
      <c r="F468" s="166"/>
      <c r="G468" s="167"/>
      <c r="I468" s="36" t="s">
        <v>937</v>
      </c>
      <c r="J468" s="73"/>
      <c r="K468" s="64" t="s">
        <v>10</v>
      </c>
      <c r="L468" s="30">
        <v>250</v>
      </c>
      <c r="M468" s="30">
        <v>207</v>
      </c>
      <c r="N468" s="166"/>
      <c r="O468" s="167"/>
      <c r="P468" s="113">
        <f t="shared" si="30"/>
        <v>0</v>
      </c>
      <c r="Q468" s="113"/>
      <c r="R468" s="113"/>
      <c r="S468" s="113">
        <f t="shared" si="31"/>
        <v>0</v>
      </c>
    </row>
    <row r="469" spans="1:19" ht="15">
      <c r="A469" s="36" t="s">
        <v>879</v>
      </c>
      <c r="B469" s="73"/>
      <c r="C469" s="70" t="s">
        <v>5</v>
      </c>
      <c r="D469" s="22" t="s">
        <v>736</v>
      </c>
      <c r="E469" s="22" t="s">
        <v>766</v>
      </c>
      <c r="F469" s="166"/>
      <c r="G469" s="167"/>
      <c r="I469" s="36" t="s">
        <v>938</v>
      </c>
      <c r="J469" s="73"/>
      <c r="K469" s="70" t="s">
        <v>5</v>
      </c>
      <c r="L469" s="22" t="s">
        <v>736</v>
      </c>
      <c r="M469" s="22" t="s">
        <v>777</v>
      </c>
      <c r="N469" s="166"/>
      <c r="O469" s="167"/>
      <c r="P469" s="113">
        <f t="shared" si="30"/>
        <v>0</v>
      </c>
      <c r="Q469" s="113"/>
      <c r="R469" s="113"/>
      <c r="S469" s="113">
        <f t="shared" si="31"/>
        <v>0</v>
      </c>
    </row>
    <row r="470" spans="1:19" ht="15">
      <c r="A470" s="36" t="s">
        <v>880</v>
      </c>
      <c r="B470" s="73"/>
      <c r="C470" s="70" t="s">
        <v>10</v>
      </c>
      <c r="D470" s="22" t="s">
        <v>736</v>
      </c>
      <c r="E470" s="22" t="s">
        <v>744</v>
      </c>
      <c r="F470" s="166"/>
      <c r="G470" s="167"/>
      <c r="I470" s="36" t="s">
        <v>939</v>
      </c>
      <c r="J470" s="73"/>
      <c r="K470" s="70" t="s">
        <v>5</v>
      </c>
      <c r="L470" s="22" t="s">
        <v>736</v>
      </c>
      <c r="M470" s="22" t="s">
        <v>795</v>
      </c>
      <c r="N470" s="166"/>
      <c r="O470" s="167"/>
      <c r="P470" s="113">
        <f t="shared" si="30"/>
        <v>0</v>
      </c>
      <c r="Q470" s="113"/>
      <c r="R470" s="113"/>
      <c r="S470" s="113">
        <f t="shared" si="31"/>
        <v>0</v>
      </c>
    </row>
    <row r="471" spans="1:19" ht="15">
      <c r="A471" s="36" t="s">
        <v>881</v>
      </c>
      <c r="B471" s="73"/>
      <c r="C471" s="64" t="s">
        <v>10</v>
      </c>
      <c r="D471" s="30">
        <v>250</v>
      </c>
      <c r="E471" s="30">
        <v>177</v>
      </c>
      <c r="F471" s="166"/>
      <c r="G471" s="167"/>
      <c r="I471" s="85" t="s">
        <v>940</v>
      </c>
      <c r="J471" s="86"/>
      <c r="K471" s="22"/>
      <c r="L471" s="22" t="s">
        <v>796</v>
      </c>
      <c r="M471" s="22" t="s">
        <v>797</v>
      </c>
      <c r="N471" s="166"/>
      <c r="O471" s="167"/>
      <c r="P471" s="113">
        <f t="shared" si="30"/>
        <v>0</v>
      </c>
      <c r="Q471" s="113"/>
      <c r="R471" s="113"/>
      <c r="S471" s="113">
        <f t="shared" si="31"/>
        <v>0</v>
      </c>
    </row>
    <row r="472" spans="1:19" ht="15">
      <c r="A472" s="36" t="s">
        <v>882</v>
      </c>
      <c r="B472" s="73"/>
      <c r="C472" s="70" t="s">
        <v>10</v>
      </c>
      <c r="D472" s="22" t="s">
        <v>736</v>
      </c>
      <c r="E472" s="22" t="s">
        <v>767</v>
      </c>
      <c r="F472" s="166"/>
      <c r="G472" s="167"/>
      <c r="I472" s="85" t="s">
        <v>941</v>
      </c>
      <c r="J472" s="86"/>
      <c r="K472" s="30"/>
      <c r="L472" s="30">
        <v>225</v>
      </c>
      <c r="M472" s="30">
        <v>202</v>
      </c>
      <c r="N472" s="166"/>
      <c r="O472" s="167"/>
      <c r="P472" s="113">
        <f t="shared" si="30"/>
        <v>0</v>
      </c>
      <c r="Q472" s="113"/>
      <c r="R472" s="113"/>
      <c r="S472" s="113">
        <f t="shared" si="31"/>
        <v>0</v>
      </c>
    </row>
    <row r="473" spans="1:19" ht="15">
      <c r="A473" s="36" t="s">
        <v>883</v>
      </c>
      <c r="B473" s="73"/>
      <c r="C473" s="64" t="s">
        <v>260</v>
      </c>
      <c r="D473" s="30">
        <v>625</v>
      </c>
      <c r="E473" s="30">
        <v>299</v>
      </c>
      <c r="F473" s="166"/>
      <c r="G473" s="167"/>
      <c r="I473" s="85" t="s">
        <v>942</v>
      </c>
      <c r="J473" s="86"/>
      <c r="K473" s="30"/>
      <c r="L473" s="30">
        <v>315</v>
      </c>
      <c r="M473" s="30">
        <v>227</v>
      </c>
      <c r="N473" s="166"/>
      <c r="O473" s="167"/>
      <c r="P473" s="113">
        <f t="shared" si="30"/>
        <v>0</v>
      </c>
      <c r="Q473" s="113"/>
      <c r="R473" s="113"/>
      <c r="S473" s="113">
        <f t="shared" si="31"/>
        <v>0</v>
      </c>
    </row>
    <row r="474" spans="1:19" ht="15">
      <c r="A474" s="36" t="s">
        <v>884</v>
      </c>
      <c r="B474" s="73"/>
      <c r="C474" s="70" t="s">
        <v>5</v>
      </c>
      <c r="D474" s="22" t="s">
        <v>738</v>
      </c>
      <c r="E474" s="22" t="s">
        <v>768</v>
      </c>
      <c r="F474" s="166"/>
      <c r="G474" s="167"/>
      <c r="I474" s="36" t="s">
        <v>943</v>
      </c>
      <c r="J474" s="73"/>
      <c r="K474" s="30"/>
      <c r="L474" s="30">
        <v>200</v>
      </c>
      <c r="M474" s="30">
        <v>251</v>
      </c>
      <c r="N474" s="166"/>
      <c r="O474" s="167"/>
      <c r="P474" s="113">
        <f t="shared" si="30"/>
        <v>0</v>
      </c>
      <c r="Q474" s="113"/>
      <c r="R474" s="113"/>
      <c r="S474" s="113">
        <f t="shared" si="31"/>
        <v>0</v>
      </c>
    </row>
    <row r="475" spans="1:19" ht="15">
      <c r="A475" s="36" t="s">
        <v>885</v>
      </c>
      <c r="B475" s="73"/>
      <c r="C475" s="70" t="s">
        <v>10</v>
      </c>
      <c r="D475" s="22" t="s">
        <v>738</v>
      </c>
      <c r="E475" s="22" t="s">
        <v>745</v>
      </c>
      <c r="F475" s="166"/>
      <c r="G475" s="167"/>
      <c r="H475" s="91"/>
      <c r="I475" s="36" t="s">
        <v>1147</v>
      </c>
      <c r="J475" s="73"/>
      <c r="K475" s="22"/>
      <c r="L475" s="22" t="s">
        <v>742</v>
      </c>
      <c r="M475" s="22" t="s">
        <v>798</v>
      </c>
      <c r="N475" s="166"/>
      <c r="O475" s="167"/>
      <c r="P475" s="113">
        <f t="shared" si="30"/>
        <v>0</v>
      </c>
      <c r="Q475" s="113"/>
      <c r="R475" s="113"/>
      <c r="S475" s="113">
        <f t="shared" si="31"/>
        <v>0</v>
      </c>
    </row>
    <row r="476" spans="1:19" ht="15">
      <c r="A476" s="36" t="s">
        <v>886</v>
      </c>
      <c r="B476" s="73"/>
      <c r="C476" s="70" t="s">
        <v>5</v>
      </c>
      <c r="D476" s="22" t="s">
        <v>738</v>
      </c>
      <c r="E476" s="22" t="s">
        <v>769</v>
      </c>
      <c r="F476" s="166"/>
      <c r="G476" s="167"/>
      <c r="H476" s="91"/>
      <c r="I476" s="36" t="s">
        <v>1148</v>
      </c>
      <c r="J476" s="73"/>
      <c r="K476" s="22"/>
      <c r="L476" s="22" t="s">
        <v>799</v>
      </c>
      <c r="M476" s="22" t="s">
        <v>800</v>
      </c>
      <c r="N476" s="166"/>
      <c r="O476" s="167"/>
      <c r="P476" s="113">
        <f t="shared" si="30"/>
        <v>0</v>
      </c>
      <c r="Q476" s="113"/>
      <c r="R476" s="113"/>
      <c r="S476" s="113">
        <f t="shared" si="31"/>
        <v>0</v>
      </c>
    </row>
    <row r="477" spans="1:19" ht="15">
      <c r="A477" s="36" t="s">
        <v>887</v>
      </c>
      <c r="B477" s="73"/>
      <c r="C477" s="70" t="s">
        <v>10</v>
      </c>
      <c r="D477" s="22" t="s">
        <v>738</v>
      </c>
      <c r="E477" s="22" t="s">
        <v>749</v>
      </c>
      <c r="F477" s="166"/>
      <c r="G477" s="167"/>
      <c r="H477" s="91"/>
      <c r="I477" s="36" t="s">
        <v>1149</v>
      </c>
      <c r="J477" s="73"/>
      <c r="K477" s="30"/>
      <c r="L477" s="94">
        <v>150</v>
      </c>
      <c r="M477" s="30">
        <v>110</v>
      </c>
      <c r="N477" s="166"/>
      <c r="O477" s="167"/>
      <c r="P477" s="113">
        <f t="shared" si="30"/>
        <v>0</v>
      </c>
      <c r="Q477" s="113"/>
      <c r="R477" s="113"/>
      <c r="S477" s="113">
        <f t="shared" si="31"/>
        <v>0</v>
      </c>
    </row>
    <row r="478" spans="1:19" ht="15">
      <c r="A478" s="36" t="s">
        <v>888</v>
      </c>
      <c r="B478" s="73"/>
      <c r="C478" s="70" t="s">
        <v>10</v>
      </c>
      <c r="D478" s="22" t="s">
        <v>738</v>
      </c>
      <c r="E478" s="22" t="s">
        <v>770</v>
      </c>
      <c r="F478" s="166"/>
      <c r="G478" s="167"/>
      <c r="H478" s="90"/>
      <c r="I478" s="36" t="s">
        <v>944</v>
      </c>
      <c r="J478" s="73"/>
      <c r="K478" s="45" t="s">
        <v>439</v>
      </c>
      <c r="L478" s="30">
        <v>150</v>
      </c>
      <c r="M478" s="30">
        <v>161</v>
      </c>
      <c r="N478" s="166"/>
      <c r="O478" s="167"/>
      <c r="P478" s="113">
        <f t="shared" si="30"/>
        <v>0</v>
      </c>
      <c r="Q478" s="113"/>
      <c r="R478" s="113"/>
      <c r="S478" s="113">
        <f t="shared" si="31"/>
        <v>0</v>
      </c>
    </row>
    <row r="479" spans="1:19" ht="15">
      <c r="A479" s="36" t="s">
        <v>889</v>
      </c>
      <c r="B479" s="73"/>
      <c r="C479" s="70" t="s">
        <v>10</v>
      </c>
      <c r="D479" s="22" t="s">
        <v>736</v>
      </c>
      <c r="E479" s="22" t="s">
        <v>771</v>
      </c>
      <c r="F479" s="166"/>
      <c r="G479" s="167"/>
      <c r="H479" s="91"/>
      <c r="I479" s="36" t="s">
        <v>945</v>
      </c>
      <c r="J479" s="73"/>
      <c r="K479" s="70" t="s">
        <v>5</v>
      </c>
      <c r="L479" s="22" t="s">
        <v>738</v>
      </c>
      <c r="M479" s="22" t="s">
        <v>791</v>
      </c>
      <c r="N479" s="166"/>
      <c r="O479" s="167"/>
      <c r="P479" s="113">
        <f t="shared" si="30"/>
        <v>0</v>
      </c>
      <c r="Q479" s="113"/>
      <c r="R479" s="113"/>
      <c r="S479" s="113">
        <f t="shared" si="31"/>
        <v>0</v>
      </c>
    </row>
    <row r="480" spans="1:19" ht="15">
      <c r="A480" s="36" t="s">
        <v>890</v>
      </c>
      <c r="B480" s="73"/>
      <c r="C480" s="70" t="s">
        <v>5</v>
      </c>
      <c r="D480" s="22" t="s">
        <v>736</v>
      </c>
      <c r="E480" s="22" t="s">
        <v>772</v>
      </c>
      <c r="F480" s="166"/>
      <c r="G480" s="167"/>
      <c r="H480" s="91"/>
      <c r="I480" s="36" t="s">
        <v>946</v>
      </c>
      <c r="J480" s="73"/>
      <c r="K480" s="70" t="s">
        <v>5</v>
      </c>
      <c r="L480" s="22" t="s">
        <v>738</v>
      </c>
      <c r="M480" s="22" t="s">
        <v>737</v>
      </c>
      <c r="N480" s="166"/>
      <c r="O480" s="167"/>
      <c r="P480" s="113">
        <f t="shared" si="30"/>
        <v>0</v>
      </c>
      <c r="Q480" s="113"/>
      <c r="R480" s="113"/>
      <c r="S480" s="113">
        <f t="shared" si="31"/>
        <v>0</v>
      </c>
    </row>
    <row r="481" spans="1:19" ht="15">
      <c r="A481" s="36" t="s">
        <v>891</v>
      </c>
      <c r="B481" s="73"/>
      <c r="C481" s="70" t="s">
        <v>10</v>
      </c>
      <c r="D481" s="22" t="s">
        <v>736</v>
      </c>
      <c r="E481" s="22" t="s">
        <v>773</v>
      </c>
      <c r="F481" s="166"/>
      <c r="G481" s="167"/>
      <c r="H481" s="91"/>
      <c r="I481" s="36" t="s">
        <v>947</v>
      </c>
      <c r="J481" s="73"/>
      <c r="K481" s="70" t="s">
        <v>5</v>
      </c>
      <c r="L481" s="22" t="s">
        <v>738</v>
      </c>
      <c r="M481" s="22" t="s">
        <v>801</v>
      </c>
      <c r="N481" s="166"/>
      <c r="O481" s="167"/>
      <c r="P481" s="113">
        <f t="shared" si="30"/>
        <v>0</v>
      </c>
      <c r="Q481" s="113"/>
      <c r="R481" s="113"/>
      <c r="S481" s="113">
        <f t="shared" si="31"/>
        <v>0</v>
      </c>
    </row>
    <row r="482" spans="1:19" ht="15">
      <c r="A482" s="36" t="s">
        <v>892</v>
      </c>
      <c r="B482" s="73"/>
      <c r="C482" s="70" t="s">
        <v>10</v>
      </c>
      <c r="D482" s="22" t="s">
        <v>736</v>
      </c>
      <c r="E482" s="22" t="s">
        <v>774</v>
      </c>
      <c r="F482" s="166"/>
      <c r="G482" s="167"/>
      <c r="H482" s="91"/>
      <c r="I482" s="36" t="s">
        <v>948</v>
      </c>
      <c r="J482" s="73"/>
      <c r="K482" s="70" t="s">
        <v>5</v>
      </c>
      <c r="L482" s="22" t="s">
        <v>738</v>
      </c>
      <c r="M482" s="22" t="s">
        <v>801</v>
      </c>
      <c r="N482" s="166"/>
      <c r="O482" s="167"/>
      <c r="P482" s="113">
        <f t="shared" si="30"/>
        <v>0</v>
      </c>
      <c r="Q482" s="113"/>
      <c r="R482" s="113"/>
      <c r="S482" s="113">
        <f t="shared" si="31"/>
        <v>0</v>
      </c>
    </row>
    <row r="483" spans="1:19" ht="15">
      <c r="A483" s="36" t="s">
        <v>893</v>
      </c>
      <c r="B483" s="73"/>
      <c r="C483" s="70" t="s">
        <v>5</v>
      </c>
      <c r="D483" s="22" t="s">
        <v>738</v>
      </c>
      <c r="E483" s="22" t="s">
        <v>775</v>
      </c>
      <c r="F483" s="166"/>
      <c r="G483" s="167"/>
      <c r="H483" s="90"/>
      <c r="I483" s="36" t="s">
        <v>949</v>
      </c>
      <c r="J483" s="73"/>
      <c r="K483" s="64" t="s">
        <v>5</v>
      </c>
      <c r="L483" s="30">
        <v>150</v>
      </c>
      <c r="M483" s="30">
        <v>224</v>
      </c>
      <c r="N483" s="166"/>
      <c r="O483" s="167"/>
      <c r="P483" s="113">
        <f t="shared" si="30"/>
        <v>0</v>
      </c>
      <c r="Q483" s="113"/>
      <c r="R483" s="113"/>
      <c r="S483" s="113">
        <f t="shared" si="31"/>
        <v>0</v>
      </c>
    </row>
    <row r="484" spans="1:19" ht="15">
      <c r="A484" s="36" t="s">
        <v>894</v>
      </c>
      <c r="B484" s="73"/>
      <c r="C484" s="64" t="s">
        <v>10</v>
      </c>
      <c r="D484" s="30">
        <v>250</v>
      </c>
      <c r="E484" s="30">
        <v>267</v>
      </c>
      <c r="F484" s="166"/>
      <c r="G484" s="167"/>
      <c r="H484" s="90"/>
      <c r="I484" s="36" t="s">
        <v>950</v>
      </c>
      <c r="J484" s="73"/>
      <c r="K484" s="30" t="s">
        <v>725</v>
      </c>
      <c r="L484" s="30">
        <v>275</v>
      </c>
      <c r="M484" s="30">
        <v>210</v>
      </c>
      <c r="N484" s="166"/>
      <c r="O484" s="167"/>
      <c r="P484" s="113">
        <f t="shared" ref="P484:P513" si="32">E484*F484</f>
        <v>0</v>
      </c>
      <c r="Q484" s="113"/>
      <c r="R484" s="113"/>
      <c r="S484" s="113">
        <f t="shared" ref="S484:S513" si="33">N484*M484</f>
        <v>0</v>
      </c>
    </row>
    <row r="485" spans="1:19" ht="15">
      <c r="A485" s="36" t="s">
        <v>895</v>
      </c>
      <c r="B485" s="73"/>
      <c r="C485" s="70" t="s">
        <v>5</v>
      </c>
      <c r="D485" s="22" t="s">
        <v>736</v>
      </c>
      <c r="E485" s="22" t="s">
        <v>776</v>
      </c>
      <c r="F485" s="166"/>
      <c r="G485" s="167"/>
      <c r="H485" s="91"/>
      <c r="I485" s="36" t="s">
        <v>951</v>
      </c>
      <c r="J485" s="73"/>
      <c r="K485" s="70" t="s">
        <v>5</v>
      </c>
      <c r="L485" s="22" t="s">
        <v>738</v>
      </c>
      <c r="M485" s="22" t="s">
        <v>756</v>
      </c>
      <c r="N485" s="166"/>
      <c r="O485" s="167"/>
      <c r="P485" s="113">
        <f t="shared" si="32"/>
        <v>0</v>
      </c>
      <c r="Q485" s="113"/>
      <c r="R485" s="113"/>
      <c r="S485" s="113">
        <f t="shared" si="33"/>
        <v>0</v>
      </c>
    </row>
    <row r="486" spans="1:19" ht="15">
      <c r="A486" s="36" t="s">
        <v>896</v>
      </c>
      <c r="B486" s="73"/>
      <c r="C486" s="70" t="s">
        <v>10</v>
      </c>
      <c r="D486" s="22" t="s">
        <v>736</v>
      </c>
      <c r="E486" s="22" t="s">
        <v>777</v>
      </c>
      <c r="F486" s="166"/>
      <c r="G486" s="167"/>
      <c r="H486" s="91"/>
      <c r="I486" s="36" t="s">
        <v>1146</v>
      </c>
      <c r="J486" s="73"/>
      <c r="K486" s="70" t="s">
        <v>5</v>
      </c>
      <c r="L486" s="22" t="s">
        <v>738</v>
      </c>
      <c r="M486" s="22" t="s">
        <v>748</v>
      </c>
      <c r="N486" s="166"/>
      <c r="O486" s="167"/>
      <c r="P486" s="113">
        <f t="shared" si="32"/>
        <v>0</v>
      </c>
      <c r="Q486" s="113"/>
      <c r="R486" s="113"/>
      <c r="S486" s="113">
        <f t="shared" si="33"/>
        <v>0</v>
      </c>
    </row>
    <row r="487" spans="1:19" ht="15">
      <c r="A487" s="36" t="s">
        <v>897</v>
      </c>
      <c r="B487" s="73"/>
      <c r="C487" s="70" t="s">
        <v>10</v>
      </c>
      <c r="D487" s="22" t="s">
        <v>736</v>
      </c>
      <c r="E487" s="22" t="s">
        <v>778</v>
      </c>
      <c r="F487" s="166"/>
      <c r="G487" s="167"/>
      <c r="H487" s="91"/>
      <c r="I487" s="21" t="s">
        <v>1145</v>
      </c>
      <c r="J487" s="73"/>
      <c r="K487" s="64" t="s">
        <v>462</v>
      </c>
      <c r="L487" s="30">
        <v>150</v>
      </c>
      <c r="M487" s="30">
        <v>217</v>
      </c>
      <c r="N487" s="166"/>
      <c r="O487" s="167"/>
      <c r="P487" s="113">
        <f t="shared" si="32"/>
        <v>0</v>
      </c>
      <c r="Q487" s="113"/>
      <c r="R487" s="113"/>
      <c r="S487" s="113">
        <f t="shared" si="33"/>
        <v>0</v>
      </c>
    </row>
    <row r="488" spans="1:19" ht="15">
      <c r="A488" s="36" t="s">
        <v>898</v>
      </c>
      <c r="B488" s="73"/>
      <c r="C488" s="70" t="s">
        <v>5</v>
      </c>
      <c r="D488" s="22" t="s">
        <v>736</v>
      </c>
      <c r="E488" s="22" t="s">
        <v>740</v>
      </c>
      <c r="F488" s="166"/>
      <c r="G488" s="167"/>
      <c r="H488" s="91"/>
      <c r="I488" s="36" t="s">
        <v>952</v>
      </c>
      <c r="J488" s="73"/>
      <c r="K488" s="64" t="s">
        <v>5</v>
      </c>
      <c r="L488" s="30">
        <v>200</v>
      </c>
      <c r="M488" s="30">
        <v>168</v>
      </c>
      <c r="N488" s="166"/>
      <c r="O488" s="167"/>
      <c r="P488" s="113">
        <f t="shared" si="32"/>
        <v>0</v>
      </c>
      <c r="Q488" s="113"/>
      <c r="R488" s="113"/>
      <c r="S488" s="113">
        <f t="shared" si="33"/>
        <v>0</v>
      </c>
    </row>
    <row r="489" spans="1:19" ht="15">
      <c r="A489" s="36" t="s">
        <v>899</v>
      </c>
      <c r="B489" s="73"/>
      <c r="C489" s="70" t="s">
        <v>10</v>
      </c>
      <c r="D489" s="22" t="s">
        <v>736</v>
      </c>
      <c r="E489" s="22" t="s">
        <v>759</v>
      </c>
      <c r="F489" s="166"/>
      <c r="G489" s="167"/>
      <c r="H489" s="91"/>
      <c r="I489" s="36" t="s">
        <v>953</v>
      </c>
      <c r="J489" s="73"/>
      <c r="K489" s="70" t="s">
        <v>665</v>
      </c>
      <c r="L489" s="22" t="s">
        <v>414</v>
      </c>
      <c r="M489" s="22" t="s">
        <v>802</v>
      </c>
      <c r="N489" s="166"/>
      <c r="O489" s="167"/>
      <c r="P489" s="113">
        <f t="shared" si="32"/>
        <v>0</v>
      </c>
      <c r="Q489" s="113"/>
      <c r="R489" s="113"/>
      <c r="S489" s="113">
        <f t="shared" si="33"/>
        <v>0</v>
      </c>
    </row>
    <row r="490" spans="1:19" ht="15">
      <c r="A490" s="36" t="s">
        <v>900</v>
      </c>
      <c r="B490" s="73"/>
      <c r="C490" s="70" t="s">
        <v>5</v>
      </c>
      <c r="D490" s="22" t="s">
        <v>736</v>
      </c>
      <c r="E490" s="22" t="s">
        <v>779</v>
      </c>
      <c r="F490" s="166"/>
      <c r="G490" s="167"/>
      <c r="H490" s="91"/>
      <c r="I490" s="36" t="s">
        <v>1141</v>
      </c>
      <c r="J490" s="73"/>
      <c r="K490" s="70" t="s">
        <v>734</v>
      </c>
      <c r="L490" s="22" t="s">
        <v>803</v>
      </c>
      <c r="M490" s="22" t="s">
        <v>804</v>
      </c>
      <c r="N490" s="166"/>
      <c r="O490" s="167"/>
      <c r="P490" s="113">
        <f t="shared" si="32"/>
        <v>0</v>
      </c>
      <c r="Q490" s="113"/>
      <c r="R490" s="113"/>
      <c r="S490" s="113">
        <f t="shared" si="33"/>
        <v>0</v>
      </c>
    </row>
    <row r="491" spans="1:19" ht="15">
      <c r="A491" s="36" t="s">
        <v>901</v>
      </c>
      <c r="B491" s="73"/>
      <c r="C491" s="70" t="s">
        <v>10</v>
      </c>
      <c r="D491" s="22" t="s">
        <v>736</v>
      </c>
      <c r="E491" s="22" t="s">
        <v>780</v>
      </c>
      <c r="F491" s="166"/>
      <c r="G491" s="167"/>
      <c r="H491" s="91"/>
      <c r="I491" s="36" t="s">
        <v>1142</v>
      </c>
      <c r="J491" s="73"/>
      <c r="K491" s="70" t="s">
        <v>665</v>
      </c>
      <c r="L491" s="22" t="s">
        <v>414</v>
      </c>
      <c r="M491" s="22" t="s">
        <v>805</v>
      </c>
      <c r="N491" s="166"/>
      <c r="O491" s="167"/>
      <c r="P491" s="113">
        <f t="shared" si="32"/>
        <v>0</v>
      </c>
      <c r="Q491" s="113"/>
      <c r="R491" s="113"/>
      <c r="S491" s="113">
        <f t="shared" si="33"/>
        <v>0</v>
      </c>
    </row>
    <row r="492" spans="1:19" ht="15">
      <c r="A492" s="36" t="s">
        <v>902</v>
      </c>
      <c r="B492" s="73"/>
      <c r="C492" s="64" t="s">
        <v>10</v>
      </c>
      <c r="D492" s="30">
        <v>250</v>
      </c>
      <c r="E492" s="30">
        <v>207</v>
      </c>
      <c r="F492" s="166"/>
      <c r="G492" s="167"/>
      <c r="H492" s="90"/>
      <c r="I492" s="36" t="s">
        <v>1143</v>
      </c>
      <c r="J492" s="73"/>
      <c r="K492" s="70" t="s">
        <v>734</v>
      </c>
      <c r="L492" s="22" t="s">
        <v>803</v>
      </c>
      <c r="M492" s="22" t="s">
        <v>806</v>
      </c>
      <c r="N492" s="166"/>
      <c r="O492" s="167"/>
      <c r="P492" s="113">
        <f t="shared" si="32"/>
        <v>0</v>
      </c>
      <c r="Q492" s="113"/>
      <c r="R492" s="113"/>
      <c r="S492" s="113">
        <f t="shared" si="33"/>
        <v>0</v>
      </c>
    </row>
    <row r="493" spans="1:19" ht="15">
      <c r="A493" s="36" t="s">
        <v>903</v>
      </c>
      <c r="B493" s="73"/>
      <c r="C493" s="64" t="s">
        <v>10</v>
      </c>
      <c r="D493" s="30">
        <v>150</v>
      </c>
      <c r="E493" s="30">
        <v>151</v>
      </c>
      <c r="F493" s="166"/>
      <c r="G493" s="167"/>
      <c r="H493" s="90"/>
      <c r="I493" s="36" t="s">
        <v>1144</v>
      </c>
      <c r="J493" s="73"/>
      <c r="K493" s="70" t="s">
        <v>665</v>
      </c>
      <c r="L493" s="22" t="s">
        <v>414</v>
      </c>
      <c r="M493" s="22" t="s">
        <v>807</v>
      </c>
      <c r="N493" s="166"/>
      <c r="O493" s="167"/>
      <c r="P493" s="113">
        <f t="shared" si="32"/>
        <v>0</v>
      </c>
      <c r="Q493" s="113"/>
      <c r="R493" s="113"/>
      <c r="S493" s="113">
        <f t="shared" si="33"/>
        <v>0</v>
      </c>
    </row>
    <row r="494" spans="1:19" ht="15">
      <c r="A494" s="36" t="s">
        <v>1154</v>
      </c>
      <c r="B494" s="73"/>
      <c r="C494" s="70" t="s">
        <v>10</v>
      </c>
      <c r="D494" s="22" t="s">
        <v>736</v>
      </c>
      <c r="E494" s="22" t="s">
        <v>781</v>
      </c>
      <c r="F494" s="166"/>
      <c r="G494" s="167"/>
      <c r="H494" s="91"/>
      <c r="I494" s="85" t="s">
        <v>954</v>
      </c>
      <c r="J494" s="86"/>
      <c r="K494" s="22"/>
      <c r="L494" s="22" t="s">
        <v>758</v>
      </c>
      <c r="M494" s="22" t="s">
        <v>808</v>
      </c>
      <c r="N494" s="166"/>
      <c r="O494" s="167"/>
      <c r="P494" s="113">
        <f t="shared" si="32"/>
        <v>0</v>
      </c>
      <c r="Q494" s="113"/>
      <c r="R494" s="113"/>
      <c r="S494" s="113">
        <f t="shared" si="33"/>
        <v>0</v>
      </c>
    </row>
    <row r="495" spans="1:19" ht="15">
      <c r="A495" s="36" t="s">
        <v>904</v>
      </c>
      <c r="B495" s="73"/>
      <c r="C495" s="64" t="s">
        <v>10</v>
      </c>
      <c r="D495" s="30">
        <v>250</v>
      </c>
      <c r="E495" s="30">
        <v>298</v>
      </c>
      <c r="F495" s="166"/>
      <c r="G495" s="167"/>
      <c r="H495" s="90"/>
      <c r="I495" s="85" t="s">
        <v>955</v>
      </c>
      <c r="J495" s="86"/>
      <c r="K495" s="22"/>
      <c r="L495" s="22" t="s">
        <v>809</v>
      </c>
      <c r="M495" s="22" t="s">
        <v>810</v>
      </c>
      <c r="N495" s="166"/>
      <c r="O495" s="167"/>
      <c r="P495" s="113">
        <f t="shared" si="32"/>
        <v>0</v>
      </c>
      <c r="Q495" s="113"/>
      <c r="R495" s="113"/>
      <c r="S495" s="113">
        <f t="shared" si="33"/>
        <v>0</v>
      </c>
    </row>
    <row r="496" spans="1:19" ht="15">
      <c r="A496" s="36" t="s">
        <v>905</v>
      </c>
      <c r="B496" s="73"/>
      <c r="C496" s="70" t="s">
        <v>5</v>
      </c>
      <c r="D496" s="22" t="s">
        <v>736</v>
      </c>
      <c r="E496" s="22" t="s">
        <v>782</v>
      </c>
      <c r="F496" s="166"/>
      <c r="G496" s="167"/>
      <c r="H496" s="91"/>
      <c r="I496" s="36" t="s">
        <v>1164</v>
      </c>
      <c r="J496" s="73"/>
      <c r="K496" s="70" t="s">
        <v>547</v>
      </c>
      <c r="L496" s="22" t="s">
        <v>525</v>
      </c>
      <c r="M496" s="22" t="s">
        <v>811</v>
      </c>
      <c r="N496" s="166"/>
      <c r="O496" s="167"/>
      <c r="P496" s="113">
        <f t="shared" si="32"/>
        <v>0</v>
      </c>
      <c r="Q496" s="113"/>
      <c r="R496" s="113"/>
      <c r="S496" s="113">
        <f t="shared" si="33"/>
        <v>0</v>
      </c>
    </row>
    <row r="497" spans="1:19" ht="15">
      <c r="A497" s="36" t="s">
        <v>906</v>
      </c>
      <c r="B497" s="73"/>
      <c r="C497" s="70" t="s">
        <v>10</v>
      </c>
      <c r="D497" s="22" t="s">
        <v>736</v>
      </c>
      <c r="E497" s="22" t="s">
        <v>756</v>
      </c>
      <c r="F497" s="166"/>
      <c r="G497" s="167"/>
      <c r="H497" s="91"/>
      <c r="I497" s="21" t="s">
        <v>1139</v>
      </c>
      <c r="J497" s="73"/>
      <c r="K497" s="30"/>
      <c r="L497" s="30">
        <v>200</v>
      </c>
      <c r="M497" s="30">
        <v>169</v>
      </c>
      <c r="N497" s="166"/>
      <c r="O497" s="167"/>
      <c r="P497" s="113">
        <f t="shared" si="32"/>
        <v>0</v>
      </c>
      <c r="Q497" s="113"/>
      <c r="R497" s="113"/>
      <c r="S497" s="113">
        <f t="shared" si="33"/>
        <v>0</v>
      </c>
    </row>
    <row r="498" spans="1:19" ht="15">
      <c r="A498" s="36" t="s">
        <v>907</v>
      </c>
      <c r="B498" s="73"/>
      <c r="C498" s="70" t="s">
        <v>10</v>
      </c>
      <c r="D498" s="22" t="s">
        <v>736</v>
      </c>
      <c r="E498" s="22" t="s">
        <v>783</v>
      </c>
      <c r="F498" s="166"/>
      <c r="G498" s="167"/>
      <c r="H498" s="91"/>
      <c r="I498" s="36" t="s">
        <v>1140</v>
      </c>
      <c r="J498" s="73"/>
      <c r="K498" s="64" t="s">
        <v>547</v>
      </c>
      <c r="L498" s="22" t="s">
        <v>525</v>
      </c>
      <c r="M498" s="30">
        <v>220</v>
      </c>
      <c r="N498" s="166"/>
      <c r="O498" s="167"/>
      <c r="P498" s="113">
        <f t="shared" si="32"/>
        <v>0</v>
      </c>
      <c r="Q498" s="113"/>
      <c r="R498" s="113"/>
      <c r="S498" s="113">
        <f t="shared" si="33"/>
        <v>0</v>
      </c>
    </row>
    <row r="499" spans="1:19" ht="15">
      <c r="A499" s="36" t="s">
        <v>908</v>
      </c>
      <c r="B499" s="73"/>
      <c r="C499" s="70" t="s">
        <v>5</v>
      </c>
      <c r="D499" s="22" t="s">
        <v>736</v>
      </c>
      <c r="E499" s="22" t="s">
        <v>784</v>
      </c>
      <c r="F499" s="166"/>
      <c r="G499" s="167"/>
      <c r="H499" s="91"/>
      <c r="I499" s="36" t="s">
        <v>956</v>
      </c>
      <c r="J499" s="73"/>
      <c r="K499" s="64" t="s">
        <v>553</v>
      </c>
      <c r="L499" s="30">
        <v>50</v>
      </c>
      <c r="M499" s="30">
        <v>207</v>
      </c>
      <c r="N499" s="166"/>
      <c r="O499" s="167"/>
      <c r="P499" s="113">
        <f t="shared" si="32"/>
        <v>0</v>
      </c>
      <c r="Q499" s="113"/>
      <c r="R499" s="113"/>
      <c r="S499" s="113">
        <f t="shared" si="33"/>
        <v>0</v>
      </c>
    </row>
    <row r="500" spans="1:19" ht="15">
      <c r="A500" s="36" t="s">
        <v>909</v>
      </c>
      <c r="B500" s="73"/>
      <c r="C500" s="70" t="s">
        <v>10</v>
      </c>
      <c r="D500" s="22" t="s">
        <v>736</v>
      </c>
      <c r="E500" s="22" t="s">
        <v>785</v>
      </c>
      <c r="F500" s="166"/>
      <c r="G500" s="167"/>
      <c r="H500" s="91"/>
      <c r="I500" s="36" t="s">
        <v>957</v>
      </c>
      <c r="J500" s="73"/>
      <c r="K500" s="64" t="s">
        <v>553</v>
      </c>
      <c r="L500" s="30">
        <v>50</v>
      </c>
      <c r="M500" s="30">
        <v>207</v>
      </c>
      <c r="N500" s="166"/>
      <c r="O500" s="167"/>
      <c r="P500" s="113">
        <f t="shared" si="32"/>
        <v>0</v>
      </c>
      <c r="Q500" s="113"/>
      <c r="R500" s="113"/>
      <c r="S500" s="113">
        <f t="shared" si="33"/>
        <v>0</v>
      </c>
    </row>
    <row r="501" spans="1:19" ht="15">
      <c r="A501" s="36" t="s">
        <v>910</v>
      </c>
      <c r="B501" s="73"/>
      <c r="C501" s="64" t="s">
        <v>5</v>
      </c>
      <c r="D501" s="30">
        <v>250</v>
      </c>
      <c r="E501" s="30">
        <v>233</v>
      </c>
      <c r="F501" s="166"/>
      <c r="G501" s="167"/>
      <c r="H501" s="90"/>
      <c r="I501" s="36" t="s">
        <v>958</v>
      </c>
      <c r="J501" s="73"/>
      <c r="K501" s="70" t="s">
        <v>553</v>
      </c>
      <c r="L501" s="22" t="s">
        <v>812</v>
      </c>
      <c r="M501" s="22" t="s">
        <v>813</v>
      </c>
      <c r="N501" s="166"/>
      <c r="O501" s="167"/>
      <c r="P501" s="113">
        <f t="shared" si="32"/>
        <v>0</v>
      </c>
      <c r="Q501" s="113"/>
      <c r="R501" s="113"/>
      <c r="S501" s="113">
        <f t="shared" si="33"/>
        <v>0</v>
      </c>
    </row>
    <row r="502" spans="1:19" ht="15">
      <c r="A502" s="93" t="s">
        <v>911</v>
      </c>
      <c r="B502" s="73"/>
      <c r="C502" s="64" t="s">
        <v>10</v>
      </c>
      <c r="D502" s="30">
        <v>250</v>
      </c>
      <c r="E502" s="30">
        <v>205</v>
      </c>
      <c r="F502" s="166"/>
      <c r="G502" s="167"/>
      <c r="H502" s="90"/>
      <c r="I502" s="21" t="s">
        <v>959</v>
      </c>
      <c r="J502" s="73"/>
      <c r="K502" s="64" t="s">
        <v>553</v>
      </c>
      <c r="L502" s="30">
        <v>75</v>
      </c>
      <c r="M502" s="30">
        <v>283</v>
      </c>
      <c r="N502" s="166"/>
      <c r="O502" s="167"/>
      <c r="P502" s="113">
        <f t="shared" si="32"/>
        <v>0</v>
      </c>
      <c r="Q502" s="113"/>
      <c r="R502" s="113"/>
      <c r="S502" s="113">
        <f t="shared" si="33"/>
        <v>0</v>
      </c>
    </row>
    <row r="503" spans="1:19" ht="15">
      <c r="A503" s="36" t="s">
        <v>912</v>
      </c>
      <c r="B503" s="73"/>
      <c r="C503" s="70" t="s">
        <v>10</v>
      </c>
      <c r="D503" s="22" t="s">
        <v>736</v>
      </c>
      <c r="E503" s="22" t="s">
        <v>786</v>
      </c>
      <c r="F503" s="166"/>
      <c r="G503" s="167"/>
      <c r="H503" s="91"/>
      <c r="I503" s="21" t="s">
        <v>1138</v>
      </c>
      <c r="J503" s="73"/>
      <c r="K503" s="64" t="s">
        <v>406</v>
      </c>
      <c r="L503" s="30">
        <v>75</v>
      </c>
      <c r="M503" s="30">
        <v>223</v>
      </c>
      <c r="N503" s="166"/>
      <c r="O503" s="167"/>
      <c r="P503" s="113">
        <f t="shared" si="32"/>
        <v>0</v>
      </c>
      <c r="Q503" s="113"/>
      <c r="R503" s="113"/>
      <c r="S503" s="113">
        <f t="shared" si="33"/>
        <v>0</v>
      </c>
    </row>
    <row r="504" spans="1:19" ht="15">
      <c r="A504" s="36" t="s">
        <v>913</v>
      </c>
      <c r="B504" s="73"/>
      <c r="C504" s="64" t="s">
        <v>260</v>
      </c>
      <c r="D504" s="30">
        <v>625</v>
      </c>
      <c r="E504" s="30">
        <v>299</v>
      </c>
      <c r="F504" s="166"/>
      <c r="G504" s="167"/>
      <c r="H504" s="90"/>
      <c r="I504" s="36" t="s">
        <v>960</v>
      </c>
      <c r="J504" s="73"/>
      <c r="K504" s="70" t="s">
        <v>553</v>
      </c>
      <c r="L504" s="22" t="s">
        <v>812</v>
      </c>
      <c r="M504" s="22" t="s">
        <v>814</v>
      </c>
      <c r="N504" s="166"/>
      <c r="O504" s="167"/>
      <c r="P504" s="113">
        <f t="shared" si="32"/>
        <v>0</v>
      </c>
      <c r="Q504" s="113"/>
      <c r="R504" s="113"/>
      <c r="S504" s="113">
        <f t="shared" si="33"/>
        <v>0</v>
      </c>
    </row>
    <row r="505" spans="1:19" ht="15">
      <c r="A505" s="36" t="s">
        <v>914</v>
      </c>
      <c r="B505" s="73"/>
      <c r="C505" s="64" t="s">
        <v>10</v>
      </c>
      <c r="D505" s="30">
        <v>250</v>
      </c>
      <c r="E505" s="30">
        <v>186</v>
      </c>
      <c r="F505" s="166"/>
      <c r="G505" s="167"/>
      <c r="H505" s="90"/>
      <c r="I505" s="36" t="s">
        <v>961</v>
      </c>
      <c r="J505" s="73"/>
      <c r="K505" s="70" t="s">
        <v>553</v>
      </c>
      <c r="L505" s="22" t="s">
        <v>812</v>
      </c>
      <c r="M505" s="22" t="s">
        <v>801</v>
      </c>
      <c r="N505" s="166"/>
      <c r="O505" s="167"/>
      <c r="P505" s="113">
        <f t="shared" si="32"/>
        <v>0</v>
      </c>
      <c r="Q505" s="113"/>
      <c r="R505" s="113"/>
      <c r="S505" s="113">
        <f t="shared" si="33"/>
        <v>0</v>
      </c>
    </row>
    <row r="506" spans="1:19" ht="15">
      <c r="A506" s="36" t="s">
        <v>915</v>
      </c>
      <c r="B506" s="73"/>
      <c r="C506" s="70" t="s">
        <v>5</v>
      </c>
      <c r="D506" s="22" t="s">
        <v>736</v>
      </c>
      <c r="E506" s="22" t="s">
        <v>778</v>
      </c>
      <c r="F506" s="166"/>
      <c r="G506" s="167"/>
      <c r="H506" s="91"/>
      <c r="I506" s="21" t="s">
        <v>1137</v>
      </c>
      <c r="J506" s="73"/>
      <c r="K506" s="64" t="s">
        <v>553</v>
      </c>
      <c r="L506" s="30">
        <v>75</v>
      </c>
      <c r="M506" s="30">
        <v>209</v>
      </c>
      <c r="N506" s="166"/>
      <c r="O506" s="167"/>
      <c r="P506" s="113">
        <f t="shared" si="32"/>
        <v>0</v>
      </c>
      <c r="Q506" s="113"/>
      <c r="R506" s="113"/>
      <c r="S506" s="113">
        <f t="shared" si="33"/>
        <v>0</v>
      </c>
    </row>
    <row r="507" spans="1:19" ht="15">
      <c r="A507" s="36" t="s">
        <v>916</v>
      </c>
      <c r="B507" s="73"/>
      <c r="C507" s="70" t="s">
        <v>10</v>
      </c>
      <c r="D507" s="22" t="s">
        <v>736</v>
      </c>
      <c r="E507" s="22" t="s">
        <v>744</v>
      </c>
      <c r="F507" s="166"/>
      <c r="G507" s="167"/>
      <c r="H507" s="91"/>
      <c r="I507" s="36" t="s">
        <v>962</v>
      </c>
      <c r="J507" s="73"/>
      <c r="K507" s="70" t="s">
        <v>553</v>
      </c>
      <c r="L507" s="22" t="s">
        <v>812</v>
      </c>
      <c r="M507" s="22" t="s">
        <v>740</v>
      </c>
      <c r="N507" s="166"/>
      <c r="O507" s="167"/>
      <c r="P507" s="113">
        <f t="shared" si="32"/>
        <v>0</v>
      </c>
      <c r="Q507" s="113"/>
      <c r="R507" s="113"/>
      <c r="S507" s="113">
        <f t="shared" si="33"/>
        <v>0</v>
      </c>
    </row>
    <row r="508" spans="1:19" ht="15">
      <c r="A508" s="36" t="s">
        <v>917</v>
      </c>
      <c r="B508" s="73"/>
      <c r="C508" s="70" t="s">
        <v>5</v>
      </c>
      <c r="D508" s="22" t="s">
        <v>736</v>
      </c>
      <c r="E508" s="22" t="s">
        <v>787</v>
      </c>
      <c r="F508" s="166"/>
      <c r="G508" s="167"/>
      <c r="H508" s="91"/>
      <c r="I508" s="36" t="s">
        <v>963</v>
      </c>
      <c r="J508" s="73"/>
      <c r="K508" s="22" t="s">
        <v>553</v>
      </c>
      <c r="L508" s="22" t="s">
        <v>815</v>
      </c>
      <c r="M508" s="22" t="s">
        <v>799</v>
      </c>
      <c r="N508" s="166"/>
      <c r="O508" s="167"/>
      <c r="P508" s="113">
        <f t="shared" si="32"/>
        <v>0</v>
      </c>
      <c r="Q508" s="113"/>
      <c r="R508" s="113"/>
      <c r="S508" s="113">
        <f t="shared" si="33"/>
        <v>0</v>
      </c>
    </row>
    <row r="509" spans="1:19" ht="15">
      <c r="A509" s="36" t="s">
        <v>918</v>
      </c>
      <c r="B509" s="73"/>
      <c r="C509" s="70" t="s">
        <v>10</v>
      </c>
      <c r="D509" s="22" t="s">
        <v>736</v>
      </c>
      <c r="E509" s="22" t="s">
        <v>788</v>
      </c>
      <c r="F509" s="166"/>
      <c r="G509" s="167"/>
      <c r="H509" s="91"/>
      <c r="I509" s="36" t="s">
        <v>1136</v>
      </c>
      <c r="J509" s="73"/>
      <c r="K509" s="22" t="s">
        <v>6</v>
      </c>
      <c r="L509" s="22" t="s">
        <v>89</v>
      </c>
      <c r="M509" s="22" t="s">
        <v>764</v>
      </c>
      <c r="N509" s="166"/>
      <c r="O509" s="167"/>
      <c r="P509" s="113">
        <f t="shared" si="32"/>
        <v>0</v>
      </c>
      <c r="Q509" s="113"/>
      <c r="R509" s="113"/>
      <c r="S509" s="113">
        <f t="shared" si="33"/>
        <v>0</v>
      </c>
    </row>
    <row r="510" spans="1:19" ht="15">
      <c r="A510" s="36" t="s">
        <v>1135</v>
      </c>
      <c r="B510" s="73"/>
      <c r="C510" s="70" t="s">
        <v>10</v>
      </c>
      <c r="D510" s="22" t="s">
        <v>789</v>
      </c>
      <c r="E510" s="22" t="s">
        <v>785</v>
      </c>
      <c r="F510" s="166"/>
      <c r="G510" s="167"/>
      <c r="H510" s="90"/>
      <c r="I510" s="36" t="s">
        <v>964</v>
      </c>
      <c r="J510" s="73"/>
      <c r="K510" s="30" t="s">
        <v>6</v>
      </c>
      <c r="L510" s="30">
        <v>50</v>
      </c>
      <c r="M510" s="30">
        <v>140</v>
      </c>
      <c r="N510" s="166"/>
      <c r="O510" s="167"/>
      <c r="P510" s="113">
        <f t="shared" si="32"/>
        <v>0</v>
      </c>
      <c r="Q510" s="113"/>
      <c r="R510" s="113"/>
      <c r="S510" s="113">
        <f t="shared" si="33"/>
        <v>0</v>
      </c>
    </row>
    <row r="511" spans="1:19" ht="15">
      <c r="A511" s="36" t="s">
        <v>919</v>
      </c>
      <c r="B511" s="73"/>
      <c r="C511" s="64" t="s">
        <v>10</v>
      </c>
      <c r="D511" s="30">
        <v>250</v>
      </c>
      <c r="E511" s="30">
        <v>219</v>
      </c>
      <c r="F511" s="166"/>
      <c r="G511" s="167"/>
      <c r="H511" s="90"/>
      <c r="I511" s="36" t="s">
        <v>965</v>
      </c>
      <c r="J511" s="73"/>
      <c r="K511" s="30" t="s">
        <v>6</v>
      </c>
      <c r="L511" s="30">
        <v>50</v>
      </c>
      <c r="M511" s="30">
        <v>147</v>
      </c>
      <c r="N511" s="166"/>
      <c r="O511" s="167"/>
      <c r="P511" s="113">
        <f t="shared" si="32"/>
        <v>0</v>
      </c>
      <c r="Q511" s="113"/>
      <c r="R511" s="113"/>
      <c r="S511" s="113">
        <f t="shared" si="33"/>
        <v>0</v>
      </c>
    </row>
    <row r="512" spans="1:19" ht="15">
      <c r="A512" s="36" t="s">
        <v>920</v>
      </c>
      <c r="B512" s="73"/>
      <c r="C512" s="64" t="s">
        <v>10</v>
      </c>
      <c r="D512" s="30">
        <v>250</v>
      </c>
      <c r="E512" s="30">
        <v>239</v>
      </c>
      <c r="F512" s="166"/>
      <c r="G512" s="167"/>
      <c r="H512" s="90"/>
      <c r="I512" s="36" t="s">
        <v>966</v>
      </c>
      <c r="J512" s="73"/>
      <c r="K512" s="64" t="s">
        <v>735</v>
      </c>
      <c r="L512" s="30">
        <v>50</v>
      </c>
      <c r="M512" s="30">
        <v>370</v>
      </c>
      <c r="N512" s="166"/>
      <c r="O512" s="167"/>
      <c r="P512" s="113">
        <f t="shared" si="32"/>
        <v>0</v>
      </c>
      <c r="Q512" s="113"/>
      <c r="R512" s="113"/>
      <c r="S512" s="113">
        <f t="shared" si="33"/>
        <v>0</v>
      </c>
    </row>
    <row r="513" spans="1:19" ht="15">
      <c r="A513" s="36" t="s">
        <v>921</v>
      </c>
      <c r="B513" s="73"/>
      <c r="C513" s="64" t="s">
        <v>5</v>
      </c>
      <c r="D513" s="30">
        <v>250</v>
      </c>
      <c r="E513" s="30">
        <v>255</v>
      </c>
      <c r="F513" s="166"/>
      <c r="G513" s="167"/>
      <c r="H513" s="90"/>
      <c r="I513" s="36" t="s">
        <v>967</v>
      </c>
      <c r="J513" s="73"/>
      <c r="K513" s="64" t="s">
        <v>735</v>
      </c>
      <c r="L513" s="30">
        <v>50</v>
      </c>
      <c r="M513" s="30">
        <v>187</v>
      </c>
      <c r="N513" s="166"/>
      <c r="O513" s="167"/>
      <c r="P513" s="113">
        <f t="shared" si="32"/>
        <v>0</v>
      </c>
      <c r="Q513" s="113"/>
      <c r="R513" s="113"/>
      <c r="S513" s="113">
        <f t="shared" si="33"/>
        <v>0</v>
      </c>
    </row>
    <row r="514" spans="1:19" ht="27" customHeight="1">
      <c r="A514" s="168" t="s">
        <v>1114</v>
      </c>
      <c r="B514" s="169"/>
      <c r="C514" s="169"/>
      <c r="D514" s="169"/>
      <c r="E514" s="169"/>
      <c r="F514" s="169"/>
      <c r="G514" s="169"/>
      <c r="H514" s="169"/>
      <c r="I514" s="169"/>
      <c r="J514" s="169"/>
      <c r="K514" s="169"/>
      <c r="L514" s="169"/>
      <c r="M514" s="169"/>
      <c r="N514" s="169"/>
      <c r="O514" s="170"/>
      <c r="P514" s="113"/>
      <c r="Q514" s="113"/>
      <c r="R514" s="113"/>
      <c r="S514" s="113"/>
    </row>
    <row r="515" spans="1:19" ht="24.75">
      <c r="A515" s="11"/>
      <c r="B515" s="12" t="s">
        <v>0</v>
      </c>
      <c r="C515" s="13" t="s">
        <v>1</v>
      </c>
      <c r="D515" s="14" t="s">
        <v>2</v>
      </c>
      <c r="E515" s="14" t="s">
        <v>1131</v>
      </c>
      <c r="F515" s="171" t="s">
        <v>1118</v>
      </c>
      <c r="G515" s="171"/>
      <c r="H515" s="11"/>
      <c r="I515" s="12" t="s">
        <v>0</v>
      </c>
      <c r="J515" s="27"/>
      <c r="K515" s="13" t="s">
        <v>1</v>
      </c>
      <c r="L515" s="14" t="s">
        <v>2</v>
      </c>
      <c r="M515" s="14" t="s">
        <v>1131</v>
      </c>
      <c r="N515" s="171" t="s">
        <v>1118</v>
      </c>
      <c r="O515" s="171"/>
    </row>
    <row r="516" spans="1:19" ht="15">
      <c r="A516" s="101" t="s">
        <v>671</v>
      </c>
      <c r="B516" s="101" t="s">
        <v>972</v>
      </c>
      <c r="C516" s="22" t="s">
        <v>5</v>
      </c>
      <c r="D516" s="19">
        <v>2</v>
      </c>
      <c r="E516" s="31">
        <v>2.63</v>
      </c>
      <c r="F516" s="166"/>
      <c r="G516" s="167"/>
      <c r="H516" s="92"/>
      <c r="I516" s="101" t="s">
        <v>675</v>
      </c>
      <c r="J516" s="101" t="s">
        <v>982</v>
      </c>
      <c r="K516" s="22" t="s">
        <v>5</v>
      </c>
      <c r="L516" s="19">
        <v>2</v>
      </c>
      <c r="M516" s="31">
        <v>4.42</v>
      </c>
      <c r="N516" s="166"/>
      <c r="O516" s="167"/>
      <c r="P516" s="113">
        <f>E516*F516</f>
        <v>0</v>
      </c>
      <c r="S516" s="113">
        <f>M516*N516</f>
        <v>0</v>
      </c>
    </row>
    <row r="517" spans="1:19" ht="15">
      <c r="A517" s="101" t="s">
        <v>671</v>
      </c>
      <c r="B517" s="101" t="s">
        <v>973</v>
      </c>
      <c r="C517" s="22" t="s">
        <v>547</v>
      </c>
      <c r="D517" s="19">
        <v>1</v>
      </c>
      <c r="E517" s="31">
        <v>6.5</v>
      </c>
      <c r="F517" s="166"/>
      <c r="G517" s="167"/>
      <c r="H517" s="91"/>
      <c r="I517" s="101" t="s">
        <v>1115</v>
      </c>
      <c r="J517" s="101" t="s">
        <v>983</v>
      </c>
      <c r="K517" s="22" t="s">
        <v>370</v>
      </c>
      <c r="L517" s="19">
        <v>5</v>
      </c>
      <c r="M517" s="31">
        <v>2.72</v>
      </c>
      <c r="N517" s="166"/>
      <c r="O517" s="167"/>
      <c r="P517" s="113">
        <f t="shared" ref="P517:P580" si="34">E517*F517</f>
        <v>0</v>
      </c>
      <c r="S517" s="113">
        <f t="shared" ref="S517:S580" si="35">M517*N517</f>
        <v>0</v>
      </c>
    </row>
    <row r="518" spans="1:19" ht="15">
      <c r="A518" s="101" t="s">
        <v>671</v>
      </c>
      <c r="B518" s="101" t="s">
        <v>974</v>
      </c>
      <c r="C518" s="22" t="s">
        <v>547</v>
      </c>
      <c r="D518" s="19">
        <v>1</v>
      </c>
      <c r="E518" s="31">
        <v>4.83</v>
      </c>
      <c r="F518" s="166"/>
      <c r="G518" s="167"/>
      <c r="H518" s="91"/>
      <c r="I518" s="101" t="s">
        <v>676</v>
      </c>
      <c r="J518" s="101" t="s">
        <v>984</v>
      </c>
      <c r="K518" s="22" t="s">
        <v>553</v>
      </c>
      <c r="L518" s="19">
        <v>1</v>
      </c>
      <c r="M518" s="31">
        <v>5.66</v>
      </c>
      <c r="N518" s="166"/>
      <c r="O518" s="167"/>
      <c r="P518" s="113">
        <f t="shared" si="34"/>
        <v>0</v>
      </c>
      <c r="S518" s="113">
        <f t="shared" si="35"/>
        <v>0</v>
      </c>
    </row>
    <row r="519" spans="1:19" ht="15">
      <c r="A519" s="101" t="s">
        <v>671</v>
      </c>
      <c r="B519" s="101" t="s">
        <v>975</v>
      </c>
      <c r="C519" s="22" t="s">
        <v>439</v>
      </c>
      <c r="D519" s="19">
        <v>1</v>
      </c>
      <c r="E519" s="31">
        <v>1.99</v>
      </c>
      <c r="F519" s="166"/>
      <c r="G519" s="167"/>
      <c r="H519" s="91"/>
      <c r="I519" s="101" t="s">
        <v>676</v>
      </c>
      <c r="J519" s="101" t="s">
        <v>985</v>
      </c>
      <c r="K519" s="22" t="s">
        <v>547</v>
      </c>
      <c r="L519" s="19">
        <v>1</v>
      </c>
      <c r="M519" s="31">
        <v>5.05</v>
      </c>
      <c r="N519" s="166"/>
      <c r="O519" s="167"/>
      <c r="P519" s="113">
        <f t="shared" si="34"/>
        <v>0</v>
      </c>
      <c r="S519" s="113">
        <f t="shared" si="35"/>
        <v>0</v>
      </c>
    </row>
    <row r="520" spans="1:19" ht="15">
      <c r="A520" s="101" t="s">
        <v>671</v>
      </c>
      <c r="B520" s="101" t="s">
        <v>976</v>
      </c>
      <c r="C520" s="22" t="s">
        <v>439</v>
      </c>
      <c r="D520" s="19">
        <v>5</v>
      </c>
      <c r="E520" s="31">
        <v>4.08</v>
      </c>
      <c r="F520" s="166"/>
      <c r="G520" s="167"/>
      <c r="H520" s="90"/>
      <c r="I520" s="101" t="s">
        <v>668</v>
      </c>
      <c r="J520" s="101" t="s">
        <v>986</v>
      </c>
      <c r="K520" s="22" t="s">
        <v>370</v>
      </c>
      <c r="L520" s="19">
        <v>10</v>
      </c>
      <c r="M520" s="31">
        <v>3.49</v>
      </c>
      <c r="N520" s="166"/>
      <c r="O520" s="167"/>
      <c r="P520" s="113">
        <f t="shared" si="34"/>
        <v>0</v>
      </c>
      <c r="S520" s="113">
        <f t="shared" si="35"/>
        <v>0</v>
      </c>
    </row>
    <row r="521" spans="1:19" ht="15">
      <c r="A521" s="101" t="s">
        <v>671</v>
      </c>
      <c r="B521" s="101" t="s">
        <v>977</v>
      </c>
      <c r="C521" s="22" t="s">
        <v>370</v>
      </c>
      <c r="D521" s="19">
        <v>20</v>
      </c>
      <c r="E521" s="31">
        <v>3.29</v>
      </c>
      <c r="F521" s="166"/>
      <c r="G521" s="167"/>
      <c r="H521" s="91"/>
      <c r="I521" s="101" t="s">
        <v>668</v>
      </c>
      <c r="J521" s="101" t="s">
        <v>987</v>
      </c>
      <c r="K521" s="22" t="s">
        <v>370</v>
      </c>
      <c r="L521" s="19">
        <v>10</v>
      </c>
      <c r="M521" s="31">
        <v>2.82</v>
      </c>
      <c r="N521" s="166"/>
      <c r="O521" s="167"/>
      <c r="P521" s="113">
        <f t="shared" si="34"/>
        <v>0</v>
      </c>
      <c r="S521" s="113">
        <f t="shared" si="35"/>
        <v>0</v>
      </c>
    </row>
    <row r="522" spans="1:19" ht="15">
      <c r="A522" s="101" t="s">
        <v>733</v>
      </c>
      <c r="B522" s="101" t="s">
        <v>978</v>
      </c>
      <c r="C522" s="22" t="s">
        <v>665</v>
      </c>
      <c r="D522" s="102">
        <v>1</v>
      </c>
      <c r="E522" s="31">
        <v>11.7</v>
      </c>
      <c r="F522" s="166"/>
      <c r="G522" s="167"/>
      <c r="H522" s="91"/>
      <c r="I522" s="101" t="s">
        <v>668</v>
      </c>
      <c r="J522" s="101" t="s">
        <v>988</v>
      </c>
      <c r="K522" s="22" t="s">
        <v>370</v>
      </c>
      <c r="L522" s="19">
        <v>10</v>
      </c>
      <c r="M522" s="31">
        <v>3.08</v>
      </c>
      <c r="N522" s="166"/>
      <c r="O522" s="167"/>
      <c r="P522" s="113">
        <f t="shared" si="34"/>
        <v>0</v>
      </c>
      <c r="S522" s="113">
        <f t="shared" si="35"/>
        <v>0</v>
      </c>
    </row>
    <row r="523" spans="1:19" ht="15">
      <c r="A523" s="101" t="s">
        <v>733</v>
      </c>
      <c r="B523" s="101" t="s">
        <v>979</v>
      </c>
      <c r="C523" s="22" t="s">
        <v>665</v>
      </c>
      <c r="D523" s="102">
        <v>1</v>
      </c>
      <c r="E523" s="31">
        <v>11.7</v>
      </c>
      <c r="F523" s="166"/>
      <c r="G523" s="167"/>
      <c r="H523" s="91"/>
      <c r="I523" s="101" t="s">
        <v>668</v>
      </c>
      <c r="J523" s="101" t="s">
        <v>989</v>
      </c>
      <c r="K523" s="22" t="s">
        <v>370</v>
      </c>
      <c r="L523" s="19">
        <v>10</v>
      </c>
      <c r="M523" s="37">
        <v>3.23</v>
      </c>
      <c r="N523" s="166"/>
      <c r="O523" s="167"/>
      <c r="P523" s="113">
        <f t="shared" si="34"/>
        <v>0</v>
      </c>
      <c r="S523" s="113">
        <f t="shared" si="35"/>
        <v>0</v>
      </c>
    </row>
    <row r="524" spans="1:19" ht="15">
      <c r="A524" s="101" t="s">
        <v>733</v>
      </c>
      <c r="B524" s="101" t="s">
        <v>980</v>
      </c>
      <c r="C524" s="22" t="s">
        <v>665</v>
      </c>
      <c r="D524" s="102">
        <v>1</v>
      </c>
      <c r="E524" s="31">
        <v>11.7</v>
      </c>
      <c r="F524" s="166"/>
      <c r="G524" s="167"/>
      <c r="H524" s="91"/>
      <c r="I524" s="101" t="s">
        <v>668</v>
      </c>
      <c r="J524" s="101" t="s">
        <v>990</v>
      </c>
      <c r="K524" s="22" t="s">
        <v>443</v>
      </c>
      <c r="L524" s="102">
        <v>7</v>
      </c>
      <c r="M524" s="31">
        <v>2.59</v>
      </c>
      <c r="N524" s="166"/>
      <c r="O524" s="167"/>
      <c r="P524" s="113">
        <f t="shared" si="34"/>
        <v>0</v>
      </c>
      <c r="S524" s="113">
        <f t="shared" si="35"/>
        <v>0</v>
      </c>
    </row>
    <row r="525" spans="1:19" ht="15">
      <c r="A525" s="101" t="s">
        <v>677</v>
      </c>
      <c r="B525" s="101" t="s">
        <v>981</v>
      </c>
      <c r="C525" s="22" t="s">
        <v>443</v>
      </c>
      <c r="D525" s="19">
        <v>10</v>
      </c>
      <c r="E525" s="31">
        <v>4.12</v>
      </c>
      <c r="F525" s="166"/>
      <c r="G525" s="167"/>
      <c r="H525" s="87"/>
      <c r="I525" s="101" t="s">
        <v>668</v>
      </c>
      <c r="J525" s="101" t="s">
        <v>991</v>
      </c>
      <c r="K525" s="22" t="s">
        <v>443</v>
      </c>
      <c r="L525" s="102">
        <v>7</v>
      </c>
      <c r="M525" s="31">
        <v>2.73</v>
      </c>
      <c r="N525" s="166"/>
      <c r="O525" s="167"/>
      <c r="P525" s="113">
        <f t="shared" si="34"/>
        <v>0</v>
      </c>
      <c r="S525" s="113">
        <f t="shared" si="35"/>
        <v>0</v>
      </c>
    </row>
    <row r="526" spans="1:19" ht="27" customHeight="1">
      <c r="A526" s="168" t="s">
        <v>1114</v>
      </c>
      <c r="B526" s="169"/>
      <c r="C526" s="169"/>
      <c r="D526" s="169"/>
      <c r="E526" s="169"/>
      <c r="F526" s="169"/>
      <c r="G526" s="169"/>
      <c r="H526" s="169"/>
      <c r="I526" s="169"/>
      <c r="J526" s="169"/>
      <c r="K526" s="169"/>
      <c r="L526" s="169"/>
      <c r="M526" s="169"/>
      <c r="N526" s="169"/>
      <c r="O526" s="170"/>
    </row>
    <row r="527" spans="1:19" ht="24.75">
      <c r="A527" s="11"/>
      <c r="B527" s="12" t="s">
        <v>0</v>
      </c>
      <c r="C527" s="13" t="s">
        <v>1</v>
      </c>
      <c r="D527" s="14" t="s">
        <v>2</v>
      </c>
      <c r="E527" s="14" t="s">
        <v>1131</v>
      </c>
      <c r="F527" s="171" t="s">
        <v>1118</v>
      </c>
      <c r="G527" s="171"/>
      <c r="H527" s="11"/>
      <c r="I527" s="12" t="s">
        <v>0</v>
      </c>
      <c r="J527" s="27"/>
      <c r="K527" s="13" t="s">
        <v>1</v>
      </c>
      <c r="L527" s="14" t="s">
        <v>2</v>
      </c>
      <c r="M527" s="14" t="s">
        <v>1131</v>
      </c>
      <c r="N527" s="171" t="s">
        <v>1118</v>
      </c>
      <c r="O527" s="171"/>
    </row>
    <row r="528" spans="1:19" ht="15">
      <c r="A528" s="101" t="s">
        <v>668</v>
      </c>
      <c r="B528" s="101" t="s">
        <v>992</v>
      </c>
      <c r="C528" s="22" t="s">
        <v>443</v>
      </c>
      <c r="D528" s="102">
        <v>7</v>
      </c>
      <c r="E528" s="31">
        <v>3.29</v>
      </c>
      <c r="F528" s="166"/>
      <c r="G528" s="167"/>
      <c r="H528" s="90"/>
      <c r="I528" s="101" t="s">
        <v>7</v>
      </c>
      <c r="J528" s="101" t="s">
        <v>1053</v>
      </c>
      <c r="K528" s="22" t="s">
        <v>10</v>
      </c>
      <c r="L528" s="19">
        <v>5</v>
      </c>
      <c r="M528" s="18">
        <v>4.63</v>
      </c>
      <c r="N528" s="166"/>
      <c r="O528" s="167"/>
      <c r="P528" s="113">
        <f t="shared" si="34"/>
        <v>0</v>
      </c>
      <c r="Q528" s="113"/>
      <c r="R528" s="113"/>
      <c r="S528" s="113">
        <f t="shared" si="35"/>
        <v>0</v>
      </c>
    </row>
    <row r="529" spans="1:19" ht="15">
      <c r="A529" s="101" t="s">
        <v>668</v>
      </c>
      <c r="B529" s="101" t="s">
        <v>993</v>
      </c>
      <c r="C529" s="22" t="s">
        <v>443</v>
      </c>
      <c r="D529" s="102">
        <v>7</v>
      </c>
      <c r="E529" s="31">
        <v>3.29</v>
      </c>
      <c r="F529" s="166"/>
      <c r="G529" s="167"/>
      <c r="H529" s="90"/>
      <c r="I529" s="101" t="s">
        <v>7</v>
      </c>
      <c r="J529" s="101" t="s">
        <v>1054</v>
      </c>
      <c r="K529" s="22" t="s">
        <v>10</v>
      </c>
      <c r="L529" s="19">
        <v>5</v>
      </c>
      <c r="M529" s="31">
        <v>5.66</v>
      </c>
      <c r="N529" s="166"/>
      <c r="O529" s="167"/>
      <c r="P529" s="113">
        <f t="shared" si="34"/>
        <v>0</v>
      </c>
      <c r="Q529" s="113"/>
      <c r="R529" s="113"/>
      <c r="S529" s="113">
        <f t="shared" si="35"/>
        <v>0</v>
      </c>
    </row>
    <row r="530" spans="1:19" ht="15">
      <c r="A530" s="101" t="s">
        <v>668</v>
      </c>
      <c r="B530" s="101" t="s">
        <v>994</v>
      </c>
      <c r="C530" s="22" t="s">
        <v>370</v>
      </c>
      <c r="D530" s="102">
        <v>10</v>
      </c>
      <c r="E530" s="31">
        <v>2.3199999999999998</v>
      </c>
      <c r="F530" s="166"/>
      <c r="G530" s="167"/>
      <c r="H530" s="90"/>
      <c r="I530" s="101" t="s">
        <v>7</v>
      </c>
      <c r="J530" s="101" t="s">
        <v>1055</v>
      </c>
      <c r="K530" s="22" t="s">
        <v>10</v>
      </c>
      <c r="L530" s="19">
        <v>5</v>
      </c>
      <c r="M530" s="31">
        <v>4.2</v>
      </c>
      <c r="N530" s="166"/>
      <c r="O530" s="167"/>
      <c r="P530" s="113">
        <f t="shared" si="34"/>
        <v>0</v>
      </c>
      <c r="Q530" s="113"/>
      <c r="R530" s="113"/>
      <c r="S530" s="113">
        <f t="shared" si="35"/>
        <v>0</v>
      </c>
    </row>
    <row r="531" spans="1:19" ht="15">
      <c r="A531" s="101" t="s">
        <v>668</v>
      </c>
      <c r="B531" s="101" t="s">
        <v>995</v>
      </c>
      <c r="C531" s="22" t="s">
        <v>370</v>
      </c>
      <c r="D531" s="19">
        <v>10</v>
      </c>
      <c r="E531" s="31">
        <v>3.9</v>
      </c>
      <c r="F531" s="166"/>
      <c r="G531" s="167"/>
      <c r="H531" s="91"/>
      <c r="I531" s="101" t="s">
        <v>7</v>
      </c>
      <c r="J531" s="101" t="s">
        <v>1056</v>
      </c>
      <c r="K531" s="22" t="s">
        <v>10</v>
      </c>
      <c r="L531" s="19">
        <v>5</v>
      </c>
      <c r="M531" s="31">
        <v>4.42</v>
      </c>
      <c r="N531" s="166"/>
      <c r="O531" s="167"/>
      <c r="P531" s="113">
        <f t="shared" si="34"/>
        <v>0</v>
      </c>
      <c r="Q531" s="113"/>
      <c r="R531" s="113"/>
      <c r="S531" s="113">
        <f t="shared" si="35"/>
        <v>0</v>
      </c>
    </row>
    <row r="532" spans="1:19" ht="15">
      <c r="A532" s="101" t="s">
        <v>668</v>
      </c>
      <c r="B532" s="101" t="s">
        <v>996</v>
      </c>
      <c r="C532" s="22" t="s">
        <v>370</v>
      </c>
      <c r="D532" s="19">
        <v>5</v>
      </c>
      <c r="E532" s="31">
        <v>2.85</v>
      </c>
      <c r="F532" s="166"/>
      <c r="G532" s="167"/>
      <c r="H532" s="91"/>
      <c r="I532" s="101" t="s">
        <v>7</v>
      </c>
      <c r="J532" s="101" t="s">
        <v>1057</v>
      </c>
      <c r="K532" s="22" t="s">
        <v>10</v>
      </c>
      <c r="L532" s="19">
        <v>5</v>
      </c>
      <c r="M532" s="31">
        <v>5.46</v>
      </c>
      <c r="N532" s="166"/>
      <c r="O532" s="167"/>
      <c r="P532" s="113">
        <f t="shared" si="34"/>
        <v>0</v>
      </c>
      <c r="Q532" s="113"/>
      <c r="R532" s="113"/>
      <c r="S532" s="113">
        <f t="shared" si="35"/>
        <v>0</v>
      </c>
    </row>
    <row r="533" spans="1:19" ht="15">
      <c r="A533" s="101" t="s">
        <v>668</v>
      </c>
      <c r="B533" s="101" t="s">
        <v>997</v>
      </c>
      <c r="C533" s="22" t="s">
        <v>443</v>
      </c>
      <c r="D533" s="19">
        <v>8</v>
      </c>
      <c r="E533" s="31">
        <v>3.43</v>
      </c>
      <c r="F533" s="166"/>
      <c r="G533" s="167"/>
      <c r="H533" s="87"/>
      <c r="I533" s="101" t="s">
        <v>7</v>
      </c>
      <c r="J533" s="101" t="s">
        <v>1058</v>
      </c>
      <c r="K533" s="22" t="s">
        <v>10</v>
      </c>
      <c r="L533" s="102">
        <v>5</v>
      </c>
      <c r="M533" s="31">
        <v>4.42</v>
      </c>
      <c r="N533" s="166"/>
      <c r="O533" s="167"/>
      <c r="P533" s="113">
        <f t="shared" si="34"/>
        <v>0</v>
      </c>
      <c r="Q533" s="113"/>
      <c r="R533" s="113"/>
      <c r="S533" s="113">
        <f t="shared" si="35"/>
        <v>0</v>
      </c>
    </row>
    <row r="534" spans="1:19" ht="15">
      <c r="A534" s="101" t="s">
        <v>668</v>
      </c>
      <c r="B534" s="101" t="s">
        <v>998</v>
      </c>
      <c r="C534" s="22" t="s">
        <v>82</v>
      </c>
      <c r="D534" s="19">
        <v>5</v>
      </c>
      <c r="E534" s="31">
        <v>3.92</v>
      </c>
      <c r="F534" s="166"/>
      <c r="G534" s="167"/>
      <c r="H534" s="90"/>
      <c r="I534" s="101" t="s">
        <v>7</v>
      </c>
      <c r="J534" s="101" t="s">
        <v>1059</v>
      </c>
      <c r="K534" s="49" t="s">
        <v>535</v>
      </c>
      <c r="L534" s="19">
        <v>5</v>
      </c>
      <c r="M534" s="18">
        <v>3.49</v>
      </c>
      <c r="N534" s="166"/>
      <c r="O534" s="167"/>
      <c r="P534" s="113">
        <f t="shared" si="34"/>
        <v>0</v>
      </c>
      <c r="Q534" s="113"/>
      <c r="R534" s="113"/>
      <c r="S534" s="113">
        <f t="shared" si="35"/>
        <v>0</v>
      </c>
    </row>
    <row r="535" spans="1:19" ht="15">
      <c r="A535" s="101" t="s">
        <v>680</v>
      </c>
      <c r="B535" s="101" t="s">
        <v>999</v>
      </c>
      <c r="C535" s="22" t="s">
        <v>596</v>
      </c>
      <c r="D535" s="102">
        <v>5</v>
      </c>
      <c r="E535" s="31">
        <v>3.46</v>
      </c>
      <c r="F535" s="166"/>
      <c r="G535" s="167"/>
      <c r="H535" s="91"/>
      <c r="I535" s="101" t="s">
        <v>7</v>
      </c>
      <c r="J535" s="101" t="s">
        <v>1060</v>
      </c>
      <c r="K535" s="22" t="s">
        <v>10</v>
      </c>
      <c r="L535" s="19">
        <v>5</v>
      </c>
      <c r="M535" s="31">
        <v>4</v>
      </c>
      <c r="N535" s="166"/>
      <c r="O535" s="167"/>
      <c r="P535" s="113">
        <f t="shared" si="34"/>
        <v>0</v>
      </c>
      <c r="Q535" s="113"/>
      <c r="R535" s="113"/>
      <c r="S535" s="113">
        <f t="shared" si="35"/>
        <v>0</v>
      </c>
    </row>
    <row r="536" spans="1:19" ht="15">
      <c r="A536" s="101" t="s">
        <v>681</v>
      </c>
      <c r="B536" s="101" t="s">
        <v>1000</v>
      </c>
      <c r="C536" s="22" t="s">
        <v>6</v>
      </c>
      <c r="D536" s="102">
        <v>2</v>
      </c>
      <c r="E536" s="31">
        <v>3.73</v>
      </c>
      <c r="F536" s="166"/>
      <c r="G536" s="167"/>
      <c r="H536" s="90"/>
      <c r="I536" s="101" t="s">
        <v>7</v>
      </c>
      <c r="J536" s="101" t="s">
        <v>1061</v>
      </c>
      <c r="K536" s="22" t="s">
        <v>10</v>
      </c>
      <c r="L536" s="102">
        <v>5</v>
      </c>
      <c r="M536" s="18">
        <v>4</v>
      </c>
      <c r="N536" s="166"/>
      <c r="O536" s="167"/>
      <c r="P536" s="113">
        <f t="shared" si="34"/>
        <v>0</v>
      </c>
      <c r="Q536" s="113"/>
      <c r="R536" s="113"/>
      <c r="S536" s="113">
        <f t="shared" si="35"/>
        <v>0</v>
      </c>
    </row>
    <row r="537" spans="1:19" ht="15">
      <c r="A537" s="101" t="s">
        <v>682</v>
      </c>
      <c r="B537" s="101" t="s">
        <v>1001</v>
      </c>
      <c r="C537" s="34" t="s">
        <v>370</v>
      </c>
      <c r="D537" s="102">
        <v>10</v>
      </c>
      <c r="E537" s="37">
        <v>4.32</v>
      </c>
      <c r="F537" s="166"/>
      <c r="G537" s="167"/>
      <c r="H537" s="91"/>
      <c r="I537" s="101" t="s">
        <v>7</v>
      </c>
      <c r="J537" s="101" t="s">
        <v>1062</v>
      </c>
      <c r="K537" s="22" t="s">
        <v>10</v>
      </c>
      <c r="L537" s="19">
        <v>5</v>
      </c>
      <c r="M537" s="18">
        <v>4.2</v>
      </c>
      <c r="N537" s="166"/>
      <c r="O537" s="167"/>
      <c r="P537" s="113">
        <f t="shared" si="34"/>
        <v>0</v>
      </c>
      <c r="Q537" s="113"/>
      <c r="R537" s="113"/>
      <c r="S537" s="113">
        <f t="shared" si="35"/>
        <v>0</v>
      </c>
    </row>
    <row r="538" spans="1:19" ht="15">
      <c r="A538" s="101" t="s">
        <v>682</v>
      </c>
      <c r="B538" s="101" t="s">
        <v>1002</v>
      </c>
      <c r="C538" s="22" t="s">
        <v>370</v>
      </c>
      <c r="D538" s="102">
        <v>10</v>
      </c>
      <c r="E538" s="31">
        <v>4.7300000000000004</v>
      </c>
      <c r="F538" s="166"/>
      <c r="G538" s="167"/>
      <c r="H538" s="91"/>
      <c r="I538" s="101" t="s">
        <v>7</v>
      </c>
      <c r="J538" s="101" t="s">
        <v>1134</v>
      </c>
      <c r="K538" s="22" t="s">
        <v>10</v>
      </c>
      <c r="L538" s="19">
        <v>5</v>
      </c>
      <c r="M538" s="31">
        <v>4</v>
      </c>
      <c r="N538" s="166"/>
      <c r="O538" s="167"/>
      <c r="P538" s="113">
        <f t="shared" si="34"/>
        <v>0</v>
      </c>
      <c r="Q538" s="113"/>
      <c r="R538" s="113"/>
      <c r="S538" s="113">
        <f t="shared" si="35"/>
        <v>0</v>
      </c>
    </row>
    <row r="539" spans="1:19" ht="15">
      <c r="A539" s="118" t="s">
        <v>670</v>
      </c>
      <c r="B539" s="101" t="s">
        <v>1003</v>
      </c>
      <c r="C539" s="22" t="s">
        <v>547</v>
      </c>
      <c r="D539" s="19">
        <v>1</v>
      </c>
      <c r="E539" s="31">
        <v>5.66</v>
      </c>
      <c r="F539" s="166"/>
      <c r="G539" s="167"/>
      <c r="H539" s="90"/>
      <c r="I539" s="101" t="s">
        <v>7</v>
      </c>
      <c r="J539" s="101" t="s">
        <v>1063</v>
      </c>
      <c r="K539" s="22" t="s">
        <v>10</v>
      </c>
      <c r="L539" s="19">
        <v>5</v>
      </c>
      <c r="M539" s="37">
        <v>4.2</v>
      </c>
      <c r="N539" s="166"/>
      <c r="O539" s="167"/>
      <c r="P539" s="113">
        <f t="shared" si="34"/>
        <v>0</v>
      </c>
      <c r="Q539" s="113"/>
      <c r="R539" s="113"/>
      <c r="S539" s="113">
        <f t="shared" si="35"/>
        <v>0</v>
      </c>
    </row>
    <row r="540" spans="1:19" ht="15">
      <c r="A540" s="118" t="s">
        <v>670</v>
      </c>
      <c r="B540" s="101" t="s">
        <v>1004</v>
      </c>
      <c r="C540" s="22" t="s">
        <v>547</v>
      </c>
      <c r="D540" s="19">
        <v>1</v>
      </c>
      <c r="E540" s="31">
        <v>5.66</v>
      </c>
      <c r="F540" s="166"/>
      <c r="G540" s="167"/>
      <c r="H540" s="90"/>
      <c r="I540" s="101" t="s">
        <v>7</v>
      </c>
      <c r="J540" s="101" t="s">
        <v>1064</v>
      </c>
      <c r="K540" s="22" t="s">
        <v>10</v>
      </c>
      <c r="L540" s="102">
        <v>5</v>
      </c>
      <c r="M540" s="37">
        <v>8.16</v>
      </c>
      <c r="N540" s="166"/>
      <c r="O540" s="167"/>
      <c r="P540" s="113">
        <f t="shared" si="34"/>
        <v>0</v>
      </c>
      <c r="Q540" s="113"/>
      <c r="R540" s="113"/>
      <c r="S540" s="113">
        <f t="shared" si="35"/>
        <v>0</v>
      </c>
    </row>
    <row r="541" spans="1:19" ht="15">
      <c r="A541" s="118" t="s">
        <v>670</v>
      </c>
      <c r="B541" s="101" t="s">
        <v>1005</v>
      </c>
      <c r="C541" s="22" t="s">
        <v>547</v>
      </c>
      <c r="D541" s="19">
        <v>1</v>
      </c>
      <c r="E541" s="31">
        <v>5.66</v>
      </c>
      <c r="F541" s="166"/>
      <c r="G541" s="167"/>
      <c r="H541" s="91"/>
      <c r="I541" s="101" t="s">
        <v>7</v>
      </c>
      <c r="J541" s="101" t="s">
        <v>1065</v>
      </c>
      <c r="K541" s="22" t="s">
        <v>10</v>
      </c>
      <c r="L541" s="19">
        <v>5</v>
      </c>
      <c r="M541" s="31">
        <v>5.05</v>
      </c>
      <c r="N541" s="166"/>
      <c r="O541" s="167"/>
      <c r="P541" s="113">
        <f t="shared" si="34"/>
        <v>0</v>
      </c>
      <c r="Q541" s="113"/>
      <c r="R541" s="113"/>
      <c r="S541" s="113">
        <f t="shared" si="35"/>
        <v>0</v>
      </c>
    </row>
    <row r="542" spans="1:19" ht="15">
      <c r="A542" s="118" t="s">
        <v>673</v>
      </c>
      <c r="B542" s="101" t="s">
        <v>1006</v>
      </c>
      <c r="C542" s="22" t="s">
        <v>370</v>
      </c>
      <c r="D542" s="19">
        <v>5</v>
      </c>
      <c r="E542" s="31">
        <v>4.92</v>
      </c>
      <c r="F542" s="166"/>
      <c r="G542" s="167"/>
      <c r="H542" s="91"/>
      <c r="I542" s="101" t="s">
        <v>7</v>
      </c>
      <c r="J542" s="101" t="s">
        <v>1066</v>
      </c>
      <c r="K542" s="22" t="s">
        <v>10</v>
      </c>
      <c r="L542" s="102">
        <v>5</v>
      </c>
      <c r="M542" s="37">
        <v>7.13</v>
      </c>
      <c r="N542" s="166"/>
      <c r="O542" s="167"/>
      <c r="P542" s="113">
        <f t="shared" si="34"/>
        <v>0</v>
      </c>
      <c r="Q542" s="113"/>
      <c r="R542" s="113"/>
      <c r="S542" s="113">
        <f t="shared" si="35"/>
        <v>0</v>
      </c>
    </row>
    <row r="543" spans="1:19" ht="15">
      <c r="A543" s="101" t="s">
        <v>667</v>
      </c>
      <c r="B543" s="101" t="s">
        <v>1007</v>
      </c>
      <c r="C543" s="22" t="s">
        <v>23</v>
      </c>
      <c r="D543" s="19">
        <v>3</v>
      </c>
      <c r="E543" s="31">
        <v>3.8</v>
      </c>
      <c r="F543" s="166"/>
      <c r="G543" s="167"/>
      <c r="H543" s="82"/>
      <c r="I543" s="101" t="s">
        <v>7</v>
      </c>
      <c r="J543" s="101" t="s">
        <v>1067</v>
      </c>
      <c r="K543" s="22" t="s">
        <v>10</v>
      </c>
      <c r="L543" s="102">
        <v>5</v>
      </c>
      <c r="M543" s="18">
        <v>6.7</v>
      </c>
      <c r="N543" s="166"/>
      <c r="O543" s="167"/>
      <c r="P543" s="113">
        <f t="shared" si="34"/>
        <v>0</v>
      </c>
      <c r="Q543" s="113"/>
      <c r="R543" s="113"/>
      <c r="S543" s="113">
        <f t="shared" si="35"/>
        <v>0</v>
      </c>
    </row>
    <row r="544" spans="1:19" ht="15">
      <c r="A544" s="101" t="s">
        <v>667</v>
      </c>
      <c r="B544" s="101" t="s">
        <v>1008</v>
      </c>
      <c r="C544" s="22" t="s">
        <v>23</v>
      </c>
      <c r="D544" s="19">
        <v>3</v>
      </c>
      <c r="E544" s="31">
        <v>3.55</v>
      </c>
      <c r="F544" s="166"/>
      <c r="G544" s="167"/>
      <c r="H544" s="90"/>
      <c r="I544" s="101" t="s">
        <v>7</v>
      </c>
      <c r="J544" s="101" t="s">
        <v>1068</v>
      </c>
      <c r="K544" s="22" t="s">
        <v>10</v>
      </c>
      <c r="L544" s="102">
        <v>5</v>
      </c>
      <c r="M544" s="31">
        <v>4.83</v>
      </c>
      <c r="N544" s="166"/>
      <c r="O544" s="167"/>
      <c r="P544" s="113">
        <f t="shared" si="34"/>
        <v>0</v>
      </c>
      <c r="Q544" s="113"/>
      <c r="R544" s="113"/>
      <c r="S544" s="113">
        <f t="shared" si="35"/>
        <v>0</v>
      </c>
    </row>
    <row r="545" spans="1:19" ht="15">
      <c r="A545" s="101" t="s">
        <v>667</v>
      </c>
      <c r="B545" s="101" t="s">
        <v>1009</v>
      </c>
      <c r="C545" s="22" t="s">
        <v>44</v>
      </c>
      <c r="D545" s="19">
        <v>2</v>
      </c>
      <c r="E545" s="31">
        <v>2.66</v>
      </c>
      <c r="F545" s="166"/>
      <c r="G545" s="167"/>
      <c r="H545" s="91"/>
      <c r="I545" s="101" t="s">
        <v>7</v>
      </c>
      <c r="J545" s="101" t="s">
        <v>1069</v>
      </c>
      <c r="K545" s="22" t="s">
        <v>10</v>
      </c>
      <c r="L545" s="19">
        <v>5</v>
      </c>
      <c r="M545" s="31">
        <v>4</v>
      </c>
      <c r="N545" s="166"/>
      <c r="O545" s="167"/>
      <c r="P545" s="113">
        <f t="shared" si="34"/>
        <v>0</v>
      </c>
      <c r="Q545" s="113"/>
      <c r="R545" s="113"/>
      <c r="S545" s="113">
        <f t="shared" si="35"/>
        <v>0</v>
      </c>
    </row>
    <row r="546" spans="1:19" ht="15">
      <c r="A546" s="101" t="s">
        <v>667</v>
      </c>
      <c r="B546" s="101" t="s">
        <v>1010</v>
      </c>
      <c r="C546" s="22" t="s">
        <v>23</v>
      </c>
      <c r="D546" s="19">
        <v>3</v>
      </c>
      <c r="E546" s="31">
        <v>3.8</v>
      </c>
      <c r="F546" s="166"/>
      <c r="G546" s="167"/>
      <c r="H546" s="91"/>
      <c r="I546" s="101" t="s">
        <v>7</v>
      </c>
      <c r="J546" s="101" t="s">
        <v>1070</v>
      </c>
      <c r="K546" s="22" t="s">
        <v>10</v>
      </c>
      <c r="L546" s="19">
        <v>5</v>
      </c>
      <c r="M546" s="31">
        <v>4.2</v>
      </c>
      <c r="N546" s="166"/>
      <c r="O546" s="167"/>
      <c r="P546" s="113">
        <f t="shared" si="34"/>
        <v>0</v>
      </c>
      <c r="Q546" s="113"/>
      <c r="R546" s="113"/>
      <c r="S546" s="113">
        <f t="shared" si="35"/>
        <v>0</v>
      </c>
    </row>
    <row r="547" spans="1:19" ht="15">
      <c r="A547" s="101" t="s">
        <v>667</v>
      </c>
      <c r="B547" s="101" t="s">
        <v>1011</v>
      </c>
      <c r="C547" s="49" t="s">
        <v>23</v>
      </c>
      <c r="D547" s="19">
        <v>3</v>
      </c>
      <c r="E547" s="18">
        <v>3.68</v>
      </c>
      <c r="F547" s="166"/>
      <c r="G547" s="167"/>
      <c r="H547" s="91"/>
      <c r="I547" s="101" t="s">
        <v>7</v>
      </c>
      <c r="J547" s="101" t="s">
        <v>1071</v>
      </c>
      <c r="K547" s="22" t="s">
        <v>10</v>
      </c>
      <c r="L547" s="19">
        <v>5</v>
      </c>
      <c r="M547" s="31">
        <v>4.2</v>
      </c>
      <c r="N547" s="166"/>
      <c r="O547" s="167"/>
      <c r="P547" s="113">
        <f t="shared" si="34"/>
        <v>0</v>
      </c>
      <c r="Q547" s="113"/>
      <c r="R547" s="113"/>
      <c r="S547" s="113">
        <f t="shared" si="35"/>
        <v>0</v>
      </c>
    </row>
    <row r="548" spans="1:19" ht="15">
      <c r="A548" s="101" t="s">
        <v>667</v>
      </c>
      <c r="B548" s="101" t="s">
        <v>1012</v>
      </c>
      <c r="C548" s="34" t="s">
        <v>44</v>
      </c>
      <c r="D548" s="19">
        <v>2</v>
      </c>
      <c r="E548" s="37">
        <v>2.75</v>
      </c>
      <c r="F548" s="166"/>
      <c r="G548" s="167"/>
      <c r="H548" s="90"/>
      <c r="I548" s="101" t="s">
        <v>7</v>
      </c>
      <c r="J548" s="101" t="s">
        <v>1072</v>
      </c>
      <c r="K548" s="22" t="s">
        <v>10</v>
      </c>
      <c r="L548" s="102">
        <v>5</v>
      </c>
      <c r="M548" s="37">
        <v>5.46</v>
      </c>
      <c r="N548" s="166"/>
      <c r="O548" s="167"/>
      <c r="P548" s="113">
        <f t="shared" si="34"/>
        <v>0</v>
      </c>
      <c r="Q548" s="113"/>
      <c r="R548" s="113"/>
      <c r="S548" s="113">
        <f t="shared" si="35"/>
        <v>0</v>
      </c>
    </row>
    <row r="549" spans="1:19" ht="15">
      <c r="A549" s="101" t="s">
        <v>667</v>
      </c>
      <c r="B549" s="101" t="s">
        <v>1013</v>
      </c>
      <c r="C549" s="22" t="s">
        <v>44</v>
      </c>
      <c r="D549" s="19">
        <v>2</v>
      </c>
      <c r="E549" s="31">
        <v>3.16</v>
      </c>
      <c r="F549" s="166"/>
      <c r="G549" s="167"/>
      <c r="H549" s="91"/>
      <c r="I549" s="101" t="s">
        <v>7</v>
      </c>
      <c r="J549" s="101" t="s">
        <v>1073</v>
      </c>
      <c r="K549" s="22" t="s">
        <v>10</v>
      </c>
      <c r="L549" s="19">
        <v>5</v>
      </c>
      <c r="M549" s="37">
        <v>3.79</v>
      </c>
      <c r="N549" s="166"/>
      <c r="O549" s="167"/>
      <c r="P549" s="113">
        <f t="shared" si="34"/>
        <v>0</v>
      </c>
      <c r="Q549" s="113"/>
      <c r="R549" s="113"/>
      <c r="S549" s="113">
        <f t="shared" si="35"/>
        <v>0</v>
      </c>
    </row>
    <row r="550" spans="1:19" ht="15">
      <c r="A550" s="101" t="s">
        <v>667</v>
      </c>
      <c r="B550" s="101" t="s">
        <v>1014</v>
      </c>
      <c r="C550" s="34" t="s">
        <v>23</v>
      </c>
      <c r="D550" s="19">
        <v>3</v>
      </c>
      <c r="E550" s="31">
        <v>3.55</v>
      </c>
      <c r="F550" s="166"/>
      <c r="G550" s="167"/>
      <c r="H550" s="91"/>
      <c r="I550" s="101" t="s">
        <v>7</v>
      </c>
      <c r="J550" s="101" t="s">
        <v>1074</v>
      </c>
      <c r="K550" s="22" t="s">
        <v>10</v>
      </c>
      <c r="L550" s="19">
        <v>5</v>
      </c>
      <c r="M550" s="31">
        <v>4.2</v>
      </c>
      <c r="N550" s="166"/>
      <c r="O550" s="167"/>
      <c r="P550" s="113">
        <f t="shared" si="34"/>
        <v>0</v>
      </c>
      <c r="Q550" s="113"/>
      <c r="R550" s="113"/>
      <c r="S550" s="113">
        <f t="shared" si="35"/>
        <v>0</v>
      </c>
    </row>
    <row r="551" spans="1:19" ht="15">
      <c r="A551" s="101" t="s">
        <v>667</v>
      </c>
      <c r="B551" s="101" t="s">
        <v>1015</v>
      </c>
      <c r="C551" s="22" t="s">
        <v>23</v>
      </c>
      <c r="D551" s="19">
        <v>3</v>
      </c>
      <c r="E551" s="31">
        <v>3.43</v>
      </c>
      <c r="F551" s="166"/>
      <c r="G551" s="167"/>
      <c r="H551" s="91"/>
      <c r="I551" s="101" t="s">
        <v>7</v>
      </c>
      <c r="J551" s="101" t="s">
        <v>1075</v>
      </c>
      <c r="K551" s="22" t="s">
        <v>10</v>
      </c>
      <c r="L551" s="19">
        <v>5</v>
      </c>
      <c r="M551" s="31">
        <v>4.83</v>
      </c>
      <c r="N551" s="166"/>
      <c r="O551" s="167"/>
      <c r="P551" s="113">
        <f t="shared" si="34"/>
        <v>0</v>
      </c>
      <c r="Q551" s="113"/>
      <c r="R551" s="113"/>
      <c r="S551" s="113">
        <f t="shared" si="35"/>
        <v>0</v>
      </c>
    </row>
    <row r="552" spans="1:19" ht="15">
      <c r="A552" s="101" t="s">
        <v>667</v>
      </c>
      <c r="B552" s="101" t="s">
        <v>1016</v>
      </c>
      <c r="C552" s="22" t="s">
        <v>23</v>
      </c>
      <c r="D552" s="19">
        <v>3</v>
      </c>
      <c r="E552" s="31">
        <v>3.68</v>
      </c>
      <c r="F552" s="166"/>
      <c r="G552" s="167"/>
      <c r="H552" s="90"/>
      <c r="I552" s="101" t="s">
        <v>7</v>
      </c>
      <c r="J552" s="101" t="s">
        <v>1076</v>
      </c>
      <c r="K552" s="22" t="s">
        <v>10</v>
      </c>
      <c r="L552" s="102">
        <v>5</v>
      </c>
      <c r="M552" s="18">
        <v>4.83</v>
      </c>
      <c r="N552" s="166"/>
      <c r="O552" s="167"/>
      <c r="P552" s="113">
        <f t="shared" si="34"/>
        <v>0</v>
      </c>
      <c r="Q552" s="113"/>
      <c r="R552" s="113"/>
      <c r="S552" s="113">
        <f t="shared" si="35"/>
        <v>0</v>
      </c>
    </row>
    <row r="553" spans="1:19" ht="15">
      <c r="A553" s="101" t="s">
        <v>669</v>
      </c>
      <c r="B553" s="101" t="s">
        <v>1017</v>
      </c>
      <c r="C553" s="22" t="s">
        <v>370</v>
      </c>
      <c r="D553" s="19">
        <v>10</v>
      </c>
      <c r="E553" s="31">
        <v>5.16</v>
      </c>
      <c r="F553" s="166"/>
      <c r="G553" s="167"/>
      <c r="H553" s="82"/>
      <c r="I553" s="101" t="s">
        <v>7</v>
      </c>
      <c r="J553" s="101" t="s">
        <v>1077</v>
      </c>
      <c r="K553" s="22" t="s">
        <v>10</v>
      </c>
      <c r="L553" s="19">
        <v>5</v>
      </c>
      <c r="M553" s="20">
        <v>4.63</v>
      </c>
      <c r="N553" s="166"/>
      <c r="O553" s="167"/>
      <c r="P553" s="113">
        <f t="shared" si="34"/>
        <v>0</v>
      </c>
      <c r="Q553" s="113"/>
      <c r="R553" s="113"/>
      <c r="S553" s="113">
        <f t="shared" si="35"/>
        <v>0</v>
      </c>
    </row>
    <row r="554" spans="1:19" ht="15">
      <c r="A554" s="101" t="s">
        <v>669</v>
      </c>
      <c r="B554" s="101" t="s">
        <v>1018</v>
      </c>
      <c r="C554" s="22" t="s">
        <v>535</v>
      </c>
      <c r="D554" s="19">
        <v>10</v>
      </c>
      <c r="E554" s="31">
        <v>3.95</v>
      </c>
      <c r="F554" s="166"/>
      <c r="G554" s="167"/>
      <c r="H554" s="98"/>
      <c r="I554" s="101" t="s">
        <v>7</v>
      </c>
      <c r="J554" s="101" t="s">
        <v>1078</v>
      </c>
      <c r="K554" s="22" t="s">
        <v>10</v>
      </c>
      <c r="L554" s="19">
        <v>5</v>
      </c>
      <c r="M554" s="18">
        <v>4.2</v>
      </c>
      <c r="N554" s="166"/>
      <c r="O554" s="167"/>
      <c r="P554" s="113">
        <f t="shared" si="34"/>
        <v>0</v>
      </c>
      <c r="Q554" s="113"/>
      <c r="R554" s="113"/>
      <c r="S554" s="113">
        <f t="shared" si="35"/>
        <v>0</v>
      </c>
    </row>
    <row r="555" spans="1:19" ht="15">
      <c r="A555" s="101" t="s">
        <v>669</v>
      </c>
      <c r="B555" s="101" t="s">
        <v>1116</v>
      </c>
      <c r="C555" s="22" t="s">
        <v>443</v>
      </c>
      <c r="D555" s="19">
        <v>5</v>
      </c>
      <c r="E555" s="31">
        <v>2.0299999999999998</v>
      </c>
      <c r="F555" s="166"/>
      <c r="G555" s="167"/>
      <c r="H555" s="90"/>
      <c r="I555" s="101" t="s">
        <v>7</v>
      </c>
      <c r="J555" s="101" t="s">
        <v>1079</v>
      </c>
      <c r="K555" s="22" t="s">
        <v>10</v>
      </c>
      <c r="L555" s="102">
        <v>3</v>
      </c>
      <c r="M555" s="31">
        <v>10.45</v>
      </c>
      <c r="N555" s="166"/>
      <c r="O555" s="167"/>
      <c r="P555" s="113">
        <f t="shared" si="34"/>
        <v>0</v>
      </c>
      <c r="Q555" s="113"/>
      <c r="R555" s="113"/>
      <c r="S555" s="113">
        <f t="shared" si="35"/>
        <v>0</v>
      </c>
    </row>
    <row r="556" spans="1:19" ht="15">
      <c r="A556" s="101" t="s">
        <v>1117</v>
      </c>
      <c r="B556" s="101" t="s">
        <v>1019</v>
      </c>
      <c r="C556" s="34" t="s">
        <v>439</v>
      </c>
      <c r="D556" s="19">
        <v>3</v>
      </c>
      <c r="E556" s="31">
        <v>3.55</v>
      </c>
      <c r="F556" s="166"/>
      <c r="G556" s="167"/>
      <c r="H556" s="90"/>
      <c r="I556" s="101" t="s">
        <v>7</v>
      </c>
      <c r="J556" s="101" t="s">
        <v>1080</v>
      </c>
      <c r="K556" s="22" t="s">
        <v>10</v>
      </c>
      <c r="L556" s="19">
        <v>5</v>
      </c>
      <c r="M556" s="31">
        <v>4</v>
      </c>
      <c r="N556" s="166"/>
      <c r="O556" s="167"/>
      <c r="P556" s="113">
        <f t="shared" si="34"/>
        <v>0</v>
      </c>
      <c r="Q556" s="113"/>
      <c r="R556" s="113"/>
      <c r="S556" s="113">
        <f t="shared" si="35"/>
        <v>0</v>
      </c>
    </row>
    <row r="557" spans="1:19" ht="15">
      <c r="A557" s="101" t="s">
        <v>672</v>
      </c>
      <c r="B557" s="101" t="s">
        <v>1020</v>
      </c>
      <c r="C557" s="22" t="s">
        <v>370</v>
      </c>
      <c r="D557" s="19">
        <v>8</v>
      </c>
      <c r="E557" s="31">
        <v>3.89</v>
      </c>
      <c r="F557" s="166"/>
      <c r="G557" s="167"/>
      <c r="H557" s="91"/>
      <c r="I557" s="101" t="s">
        <v>7</v>
      </c>
      <c r="J557" s="101" t="s">
        <v>1081</v>
      </c>
      <c r="K557" s="22" t="s">
        <v>10</v>
      </c>
      <c r="L557" s="19">
        <v>5</v>
      </c>
      <c r="M557" s="31">
        <v>4</v>
      </c>
      <c r="N557" s="166"/>
      <c r="O557" s="167"/>
      <c r="P557" s="113">
        <f t="shared" si="34"/>
        <v>0</v>
      </c>
      <c r="Q557" s="113"/>
      <c r="R557" s="113"/>
      <c r="S557" s="113">
        <f t="shared" si="35"/>
        <v>0</v>
      </c>
    </row>
    <row r="558" spans="1:19" ht="15">
      <c r="A558" s="101" t="s">
        <v>672</v>
      </c>
      <c r="B558" s="101" t="s">
        <v>1021</v>
      </c>
      <c r="C558" s="22" t="s">
        <v>82</v>
      </c>
      <c r="D558" s="19">
        <v>10</v>
      </c>
      <c r="E558" s="31">
        <v>3</v>
      </c>
      <c r="F558" s="166"/>
      <c r="G558" s="167"/>
      <c r="H558" s="82"/>
      <c r="I558" s="101" t="s">
        <v>7</v>
      </c>
      <c r="J558" s="101" t="s">
        <v>1082</v>
      </c>
      <c r="K558" s="22" t="s">
        <v>10</v>
      </c>
      <c r="L558" s="19">
        <v>5</v>
      </c>
      <c r="M558" s="37">
        <v>4.83</v>
      </c>
      <c r="N558" s="166"/>
      <c r="O558" s="167"/>
      <c r="P558" s="113">
        <f t="shared" si="34"/>
        <v>0</v>
      </c>
      <c r="Q558" s="113"/>
      <c r="R558" s="113"/>
      <c r="S558" s="113">
        <f t="shared" si="35"/>
        <v>0</v>
      </c>
    </row>
    <row r="559" spans="1:19" ht="15">
      <c r="A559" s="101" t="s">
        <v>672</v>
      </c>
      <c r="B559" s="101" t="s">
        <v>1022</v>
      </c>
      <c r="C559" s="22" t="s">
        <v>82</v>
      </c>
      <c r="D559" s="19">
        <v>10</v>
      </c>
      <c r="E559" s="31">
        <v>3.75</v>
      </c>
      <c r="F559" s="166"/>
      <c r="G559" s="167"/>
      <c r="H559" s="82"/>
      <c r="I559" s="101" t="s">
        <v>7</v>
      </c>
      <c r="J559" s="101" t="s">
        <v>1083</v>
      </c>
      <c r="K559" s="22" t="s">
        <v>10</v>
      </c>
      <c r="L559" s="19">
        <v>5</v>
      </c>
      <c r="M559" s="20">
        <v>3.79</v>
      </c>
      <c r="N559" s="166"/>
      <c r="O559" s="167"/>
      <c r="P559" s="113">
        <f t="shared" si="34"/>
        <v>0</v>
      </c>
      <c r="Q559" s="113"/>
      <c r="R559" s="113"/>
      <c r="S559" s="113">
        <f t="shared" si="35"/>
        <v>0</v>
      </c>
    </row>
    <row r="560" spans="1:19" ht="15">
      <c r="A560" s="101" t="s">
        <v>3</v>
      </c>
      <c r="B560" s="101" t="s">
        <v>1023</v>
      </c>
      <c r="C560" s="34" t="s">
        <v>5</v>
      </c>
      <c r="D560" s="102">
        <v>4</v>
      </c>
      <c r="E560" s="37">
        <v>3.48</v>
      </c>
      <c r="F560" s="166"/>
      <c r="G560" s="167"/>
      <c r="H560" s="91"/>
      <c r="I560" s="101" t="s">
        <v>7</v>
      </c>
      <c r="J560" s="101" t="s">
        <v>1084</v>
      </c>
      <c r="K560" s="22" t="s">
        <v>10</v>
      </c>
      <c r="L560" s="19">
        <v>5</v>
      </c>
      <c r="M560" s="31">
        <v>4.83</v>
      </c>
      <c r="N560" s="166"/>
      <c r="O560" s="167"/>
      <c r="P560" s="113">
        <f t="shared" si="34"/>
        <v>0</v>
      </c>
      <c r="Q560" s="113"/>
      <c r="R560" s="113"/>
      <c r="S560" s="113">
        <f t="shared" si="35"/>
        <v>0</v>
      </c>
    </row>
    <row r="561" spans="1:19" ht="15">
      <c r="A561" s="101" t="s">
        <v>3</v>
      </c>
      <c r="B561" s="101" t="s">
        <v>1024</v>
      </c>
      <c r="C561" s="22" t="s">
        <v>5</v>
      </c>
      <c r="D561" s="19">
        <v>4</v>
      </c>
      <c r="E561" s="31">
        <v>3.48</v>
      </c>
      <c r="F561" s="166"/>
      <c r="G561" s="167"/>
      <c r="H561" s="91"/>
      <c r="I561" s="101" t="s">
        <v>7</v>
      </c>
      <c r="J561" s="101" t="s">
        <v>1085</v>
      </c>
      <c r="K561" s="22" t="s">
        <v>10</v>
      </c>
      <c r="L561" s="19">
        <v>5</v>
      </c>
      <c r="M561" s="31">
        <v>7.75</v>
      </c>
      <c r="N561" s="166"/>
      <c r="O561" s="167"/>
      <c r="P561" s="113">
        <f t="shared" si="34"/>
        <v>0</v>
      </c>
      <c r="Q561" s="113"/>
      <c r="R561" s="113"/>
      <c r="S561" s="113">
        <f t="shared" si="35"/>
        <v>0</v>
      </c>
    </row>
    <row r="562" spans="1:19" ht="15">
      <c r="A562" s="101" t="s">
        <v>3</v>
      </c>
      <c r="B562" s="101" t="s">
        <v>1025</v>
      </c>
      <c r="C562" s="22" t="s">
        <v>5</v>
      </c>
      <c r="D562" s="19">
        <v>4</v>
      </c>
      <c r="E562" s="18">
        <v>3.8</v>
      </c>
      <c r="F562" s="166"/>
      <c r="G562" s="167"/>
      <c r="H562" s="82"/>
      <c r="I562" s="101" t="s">
        <v>7</v>
      </c>
      <c r="J562" s="101" t="s">
        <v>1086</v>
      </c>
      <c r="K562" s="22" t="s">
        <v>10</v>
      </c>
      <c r="L562" s="19">
        <v>5</v>
      </c>
      <c r="M562" s="31">
        <v>3.79</v>
      </c>
      <c r="N562" s="166"/>
      <c r="O562" s="167"/>
      <c r="P562" s="113">
        <f t="shared" si="34"/>
        <v>0</v>
      </c>
      <c r="Q562" s="113"/>
      <c r="R562" s="113"/>
      <c r="S562" s="113">
        <f t="shared" si="35"/>
        <v>0</v>
      </c>
    </row>
    <row r="563" spans="1:19" ht="15">
      <c r="A563" s="101" t="s">
        <v>3</v>
      </c>
      <c r="B563" s="101" t="s">
        <v>1026</v>
      </c>
      <c r="C563" s="22" t="s">
        <v>5</v>
      </c>
      <c r="D563" s="19">
        <v>4</v>
      </c>
      <c r="E563" s="31">
        <v>3.65</v>
      </c>
      <c r="F563" s="166"/>
      <c r="G563" s="167"/>
      <c r="H563" s="91"/>
      <c r="I563" s="101" t="s">
        <v>7</v>
      </c>
      <c r="J563" s="101" t="s">
        <v>1087</v>
      </c>
      <c r="K563" s="22" t="s">
        <v>10</v>
      </c>
      <c r="L563" s="19">
        <v>5</v>
      </c>
      <c r="M563" s="31">
        <v>4.63</v>
      </c>
      <c r="N563" s="166"/>
      <c r="O563" s="167"/>
      <c r="P563" s="113">
        <f t="shared" si="34"/>
        <v>0</v>
      </c>
      <c r="Q563" s="113"/>
      <c r="R563" s="113"/>
      <c r="S563" s="113">
        <f t="shared" si="35"/>
        <v>0</v>
      </c>
    </row>
    <row r="564" spans="1:19" ht="15">
      <c r="A564" s="101" t="s">
        <v>3</v>
      </c>
      <c r="B564" s="101" t="s">
        <v>1027</v>
      </c>
      <c r="C564" s="22" t="s">
        <v>5</v>
      </c>
      <c r="D564" s="19">
        <v>4</v>
      </c>
      <c r="E564" s="18">
        <v>3.48</v>
      </c>
      <c r="F564" s="166"/>
      <c r="G564" s="167"/>
      <c r="H564" s="91"/>
      <c r="I564" s="101" t="s">
        <v>7</v>
      </c>
      <c r="J564" s="101" t="s">
        <v>1088</v>
      </c>
      <c r="K564" s="22" t="s">
        <v>10</v>
      </c>
      <c r="L564" s="19">
        <v>5</v>
      </c>
      <c r="M564" s="31">
        <v>4.42</v>
      </c>
      <c r="N564" s="166"/>
      <c r="O564" s="167"/>
      <c r="P564" s="113">
        <f t="shared" si="34"/>
        <v>0</v>
      </c>
      <c r="Q564" s="113"/>
      <c r="R564" s="113"/>
      <c r="S564" s="113">
        <f t="shared" si="35"/>
        <v>0</v>
      </c>
    </row>
    <row r="565" spans="1:19" ht="15">
      <c r="A565" s="101" t="s">
        <v>3</v>
      </c>
      <c r="B565" s="101" t="s">
        <v>1028</v>
      </c>
      <c r="C565" s="22" t="s">
        <v>5</v>
      </c>
      <c r="D565" s="19">
        <v>4</v>
      </c>
      <c r="E565" s="20">
        <v>5.65</v>
      </c>
      <c r="F565" s="166"/>
      <c r="G565" s="167"/>
      <c r="H565" s="90"/>
      <c r="I565" s="101" t="s">
        <v>7</v>
      </c>
      <c r="J565" s="101" t="s">
        <v>1089</v>
      </c>
      <c r="K565" s="22" t="s">
        <v>10</v>
      </c>
      <c r="L565" s="102">
        <v>5</v>
      </c>
      <c r="M565" s="18">
        <v>4.2</v>
      </c>
      <c r="N565" s="166"/>
      <c r="O565" s="167"/>
      <c r="P565" s="113">
        <f t="shared" si="34"/>
        <v>0</v>
      </c>
      <c r="Q565" s="113"/>
      <c r="R565" s="113"/>
      <c r="S565" s="113">
        <f t="shared" si="35"/>
        <v>0</v>
      </c>
    </row>
    <row r="566" spans="1:19" ht="15">
      <c r="A566" s="101" t="s">
        <v>3</v>
      </c>
      <c r="B566" s="101" t="s">
        <v>1029</v>
      </c>
      <c r="C566" s="22" t="s">
        <v>5</v>
      </c>
      <c r="D566" s="19">
        <v>4</v>
      </c>
      <c r="E566" s="18">
        <v>4.4800000000000004</v>
      </c>
      <c r="F566" s="166"/>
      <c r="G566" s="167"/>
      <c r="H566" s="90"/>
      <c r="I566" s="101" t="s">
        <v>7</v>
      </c>
      <c r="J566" s="101" t="s">
        <v>1090</v>
      </c>
      <c r="K566" s="22" t="s">
        <v>10</v>
      </c>
      <c r="L566" s="19">
        <v>5</v>
      </c>
      <c r="M566" s="37">
        <v>4.83</v>
      </c>
      <c r="N566" s="166"/>
      <c r="O566" s="167"/>
      <c r="P566" s="113">
        <f t="shared" si="34"/>
        <v>0</v>
      </c>
      <c r="Q566" s="113"/>
      <c r="R566" s="113"/>
      <c r="S566" s="113">
        <f t="shared" si="35"/>
        <v>0</v>
      </c>
    </row>
    <row r="567" spans="1:19" ht="15">
      <c r="A567" s="101" t="s">
        <v>3</v>
      </c>
      <c r="B567" s="101" t="s">
        <v>1030</v>
      </c>
      <c r="C567" s="22" t="s">
        <v>5</v>
      </c>
      <c r="D567" s="19">
        <v>4</v>
      </c>
      <c r="E567" s="31">
        <v>3.65</v>
      </c>
      <c r="F567" s="166"/>
      <c r="G567" s="167"/>
      <c r="H567" s="90"/>
      <c r="I567" s="101" t="s">
        <v>7</v>
      </c>
      <c r="J567" s="101" t="s">
        <v>1091</v>
      </c>
      <c r="K567" s="22" t="s">
        <v>10</v>
      </c>
      <c r="L567" s="102">
        <v>5</v>
      </c>
      <c r="M567" s="31">
        <v>4.83</v>
      </c>
      <c r="N567" s="166"/>
      <c r="O567" s="167"/>
      <c r="P567" s="113">
        <f t="shared" si="34"/>
        <v>0</v>
      </c>
      <c r="Q567" s="113"/>
      <c r="R567" s="113"/>
      <c r="S567" s="113">
        <f t="shared" si="35"/>
        <v>0</v>
      </c>
    </row>
    <row r="568" spans="1:19" ht="15">
      <c r="A568" s="101" t="s">
        <v>3</v>
      </c>
      <c r="B568" s="101" t="s">
        <v>1031</v>
      </c>
      <c r="C568" s="22" t="s">
        <v>5</v>
      </c>
      <c r="D568" s="19">
        <v>4</v>
      </c>
      <c r="E568" s="18">
        <v>3.98</v>
      </c>
      <c r="F568" s="166"/>
      <c r="G568" s="167"/>
      <c r="H568" s="90"/>
      <c r="I568" s="101" t="s">
        <v>7</v>
      </c>
      <c r="J568" s="101" t="s">
        <v>1092</v>
      </c>
      <c r="K568" s="22" t="s">
        <v>10</v>
      </c>
      <c r="L568" s="19">
        <v>5</v>
      </c>
      <c r="M568" s="37">
        <v>4.2</v>
      </c>
      <c r="N568" s="166"/>
      <c r="O568" s="167"/>
      <c r="P568" s="113">
        <f t="shared" si="34"/>
        <v>0</v>
      </c>
      <c r="Q568" s="113"/>
      <c r="R568" s="113"/>
      <c r="S568" s="113">
        <f t="shared" si="35"/>
        <v>0</v>
      </c>
    </row>
    <row r="569" spans="1:19" ht="15">
      <c r="A569" s="101" t="s">
        <v>3</v>
      </c>
      <c r="B569" s="101" t="s">
        <v>1032</v>
      </c>
      <c r="C569" s="22" t="s">
        <v>5</v>
      </c>
      <c r="D569" s="19">
        <v>5</v>
      </c>
      <c r="E569" s="37">
        <v>3.38</v>
      </c>
      <c r="F569" s="166"/>
      <c r="G569" s="167"/>
      <c r="H569" s="90"/>
      <c r="I569" s="101" t="s">
        <v>7</v>
      </c>
      <c r="J569" s="101" t="s">
        <v>1093</v>
      </c>
      <c r="K569" s="22" t="s">
        <v>10</v>
      </c>
      <c r="L569" s="19">
        <v>5</v>
      </c>
      <c r="M569" s="18">
        <v>4.0999999999999996</v>
      </c>
      <c r="N569" s="166"/>
      <c r="O569" s="167"/>
      <c r="P569" s="113">
        <f t="shared" si="34"/>
        <v>0</v>
      </c>
      <c r="Q569" s="113"/>
      <c r="R569" s="113"/>
      <c r="S569" s="113">
        <f t="shared" si="35"/>
        <v>0</v>
      </c>
    </row>
    <row r="570" spans="1:19" ht="15">
      <c r="A570" s="101" t="s">
        <v>3</v>
      </c>
      <c r="B570" s="101" t="s">
        <v>1033</v>
      </c>
      <c r="C570" s="22" t="s">
        <v>5</v>
      </c>
      <c r="D570" s="19">
        <v>4</v>
      </c>
      <c r="E570" s="31">
        <v>4.6500000000000004</v>
      </c>
      <c r="F570" s="166"/>
      <c r="G570" s="167"/>
      <c r="H570" s="99"/>
      <c r="I570" s="101" t="s">
        <v>7</v>
      </c>
      <c r="J570" s="101" t="s">
        <v>1094</v>
      </c>
      <c r="K570" s="22" t="s">
        <v>10</v>
      </c>
      <c r="L570" s="19">
        <v>5</v>
      </c>
      <c r="M570" s="18">
        <v>3.59</v>
      </c>
      <c r="N570" s="166"/>
      <c r="O570" s="167"/>
      <c r="P570" s="113">
        <f t="shared" si="34"/>
        <v>0</v>
      </c>
      <c r="Q570" s="113"/>
      <c r="R570" s="113"/>
      <c r="S570" s="113">
        <f t="shared" si="35"/>
        <v>0</v>
      </c>
    </row>
    <row r="571" spans="1:19" ht="15">
      <c r="A571" s="101" t="s">
        <v>3</v>
      </c>
      <c r="B571" s="101" t="s">
        <v>1034</v>
      </c>
      <c r="C571" s="22" t="s">
        <v>5</v>
      </c>
      <c r="D571" s="19">
        <v>4</v>
      </c>
      <c r="E571" s="31">
        <v>4.3</v>
      </c>
      <c r="F571" s="166"/>
      <c r="G571" s="167"/>
      <c r="H571" s="84"/>
      <c r="I571" s="101" t="s">
        <v>7</v>
      </c>
      <c r="J571" s="101" t="s">
        <v>1095</v>
      </c>
      <c r="K571" s="22" t="s">
        <v>10</v>
      </c>
      <c r="L571" s="102">
        <v>5</v>
      </c>
      <c r="M571" s="31">
        <v>6.92</v>
      </c>
      <c r="N571" s="166"/>
      <c r="O571" s="167"/>
      <c r="P571" s="113">
        <f t="shared" si="34"/>
        <v>0</v>
      </c>
      <c r="Q571" s="113"/>
      <c r="R571" s="113"/>
      <c r="S571" s="113">
        <f t="shared" si="35"/>
        <v>0</v>
      </c>
    </row>
    <row r="572" spans="1:19" ht="15">
      <c r="A572" s="101" t="s">
        <v>3</v>
      </c>
      <c r="B572" s="101" t="s">
        <v>1035</v>
      </c>
      <c r="C572" s="22" t="s">
        <v>5</v>
      </c>
      <c r="D572" s="102">
        <v>4</v>
      </c>
      <c r="E572" s="31">
        <v>4.3</v>
      </c>
      <c r="F572" s="166"/>
      <c r="G572" s="167"/>
      <c r="H572" s="84"/>
      <c r="I572" s="101" t="s">
        <v>7</v>
      </c>
      <c r="J572" s="101" t="s">
        <v>1096</v>
      </c>
      <c r="K572" s="22" t="s">
        <v>10</v>
      </c>
      <c r="L572" s="19">
        <v>5</v>
      </c>
      <c r="M572" s="31">
        <v>3.79</v>
      </c>
      <c r="N572" s="166"/>
      <c r="O572" s="167"/>
      <c r="P572" s="113">
        <f t="shared" si="34"/>
        <v>0</v>
      </c>
      <c r="Q572" s="113"/>
      <c r="R572" s="113"/>
      <c r="S572" s="113">
        <f t="shared" si="35"/>
        <v>0</v>
      </c>
    </row>
    <row r="573" spans="1:19" ht="15">
      <c r="A573" s="101" t="s">
        <v>3</v>
      </c>
      <c r="B573" s="101" t="s">
        <v>1036</v>
      </c>
      <c r="C573" s="22" t="s">
        <v>5</v>
      </c>
      <c r="D573" s="19">
        <v>4</v>
      </c>
      <c r="E573" s="37">
        <v>3.98</v>
      </c>
      <c r="F573" s="166"/>
      <c r="G573" s="167"/>
      <c r="H573" s="84"/>
      <c r="I573" s="101" t="s">
        <v>7</v>
      </c>
      <c r="J573" s="101" t="s">
        <v>1097</v>
      </c>
      <c r="K573" s="22" t="s">
        <v>10</v>
      </c>
      <c r="L573" s="19">
        <v>5</v>
      </c>
      <c r="M573" s="31">
        <v>4.42</v>
      </c>
      <c r="N573" s="166"/>
      <c r="O573" s="167"/>
      <c r="P573" s="113">
        <f t="shared" si="34"/>
        <v>0</v>
      </c>
      <c r="Q573" s="113"/>
      <c r="R573" s="113"/>
      <c r="S573" s="113">
        <f t="shared" si="35"/>
        <v>0</v>
      </c>
    </row>
    <row r="574" spans="1:19" ht="15">
      <c r="A574" s="101" t="s">
        <v>3</v>
      </c>
      <c r="B574" s="101" t="s">
        <v>1037</v>
      </c>
      <c r="C574" s="22" t="s">
        <v>5</v>
      </c>
      <c r="D574" s="19">
        <v>4</v>
      </c>
      <c r="E574" s="31">
        <v>4.4800000000000004</v>
      </c>
      <c r="F574" s="166"/>
      <c r="G574" s="167"/>
      <c r="H574" s="84"/>
      <c r="I574" s="101" t="s">
        <v>7</v>
      </c>
      <c r="J574" s="101" t="s">
        <v>1098</v>
      </c>
      <c r="K574" s="22" t="s">
        <v>10</v>
      </c>
      <c r="L574" s="19">
        <v>5</v>
      </c>
      <c r="M574" s="37">
        <v>4.2</v>
      </c>
      <c r="N574" s="166"/>
      <c r="O574" s="167"/>
      <c r="P574" s="113">
        <f t="shared" si="34"/>
        <v>0</v>
      </c>
      <c r="Q574" s="113"/>
      <c r="R574" s="113"/>
      <c r="S574" s="113">
        <f t="shared" si="35"/>
        <v>0</v>
      </c>
    </row>
    <row r="575" spans="1:19" ht="15">
      <c r="A575" s="101" t="s">
        <v>3</v>
      </c>
      <c r="B575" s="101" t="s">
        <v>1038</v>
      </c>
      <c r="C575" s="22" t="s">
        <v>439</v>
      </c>
      <c r="D575" s="19">
        <v>5</v>
      </c>
      <c r="E575" s="31">
        <v>2.82</v>
      </c>
      <c r="F575" s="166"/>
      <c r="G575" s="167"/>
      <c r="H575" s="84"/>
      <c r="I575" s="101" t="s">
        <v>7</v>
      </c>
      <c r="J575" s="101" t="s">
        <v>1099</v>
      </c>
      <c r="K575" s="22" t="s">
        <v>10</v>
      </c>
      <c r="L575" s="19">
        <v>5</v>
      </c>
      <c r="M575" s="37">
        <v>4.2</v>
      </c>
      <c r="N575" s="166"/>
      <c r="O575" s="167"/>
      <c r="P575" s="113">
        <f t="shared" si="34"/>
        <v>0</v>
      </c>
      <c r="Q575" s="113"/>
      <c r="R575" s="113"/>
      <c r="S575" s="113">
        <f t="shared" si="35"/>
        <v>0</v>
      </c>
    </row>
    <row r="576" spans="1:19" ht="15">
      <c r="A576" s="101" t="s">
        <v>3</v>
      </c>
      <c r="B576" s="101" t="s">
        <v>1039</v>
      </c>
      <c r="C576" s="22" t="s">
        <v>439</v>
      </c>
      <c r="D576" s="19">
        <v>5</v>
      </c>
      <c r="E576" s="31">
        <v>4.53</v>
      </c>
      <c r="F576" s="166"/>
      <c r="G576" s="167"/>
      <c r="H576" s="84"/>
      <c r="I576" s="101" t="s">
        <v>7</v>
      </c>
      <c r="J576" s="101" t="s">
        <v>1100</v>
      </c>
      <c r="K576" s="22" t="s">
        <v>10</v>
      </c>
      <c r="L576" s="19">
        <v>5</v>
      </c>
      <c r="M576" s="18">
        <v>3.79</v>
      </c>
      <c r="N576" s="166"/>
      <c r="O576" s="167"/>
      <c r="P576" s="113">
        <f t="shared" si="34"/>
        <v>0</v>
      </c>
      <c r="Q576" s="113"/>
      <c r="R576" s="113"/>
      <c r="S576" s="113">
        <f t="shared" si="35"/>
        <v>0</v>
      </c>
    </row>
    <row r="577" spans="1:19" ht="15">
      <c r="A577" s="101" t="s">
        <v>3</v>
      </c>
      <c r="B577" s="101" t="s">
        <v>1040</v>
      </c>
      <c r="C577" s="22" t="s">
        <v>5</v>
      </c>
      <c r="D577" s="19">
        <v>4</v>
      </c>
      <c r="E577" s="31">
        <v>3.98</v>
      </c>
      <c r="F577" s="166"/>
      <c r="G577" s="167"/>
      <c r="H577" s="84"/>
      <c r="I577" s="101" t="s">
        <v>7</v>
      </c>
      <c r="J577" s="101" t="s">
        <v>1101</v>
      </c>
      <c r="K577" s="22" t="s">
        <v>10</v>
      </c>
      <c r="L577" s="102">
        <v>5</v>
      </c>
      <c r="M577" s="37">
        <v>7.75</v>
      </c>
      <c r="N577" s="166"/>
      <c r="O577" s="167"/>
      <c r="P577" s="113">
        <f t="shared" si="34"/>
        <v>0</v>
      </c>
      <c r="Q577" s="113"/>
      <c r="R577" s="113"/>
      <c r="S577" s="113">
        <f t="shared" si="35"/>
        <v>0</v>
      </c>
    </row>
    <row r="578" spans="1:19" ht="15">
      <c r="A578" s="101" t="s">
        <v>686</v>
      </c>
      <c r="B578" s="101" t="s">
        <v>1041</v>
      </c>
      <c r="C578" s="49" t="s">
        <v>370</v>
      </c>
      <c r="D578" s="19">
        <v>20</v>
      </c>
      <c r="E578" s="18">
        <v>3.95</v>
      </c>
      <c r="F578" s="166"/>
      <c r="G578" s="167"/>
      <c r="H578" s="84"/>
      <c r="I578" s="101" t="s">
        <v>7</v>
      </c>
      <c r="J578" s="101" t="s">
        <v>1102</v>
      </c>
      <c r="K578" s="22" t="s">
        <v>10</v>
      </c>
      <c r="L578" s="19">
        <v>5</v>
      </c>
      <c r="M578" s="18">
        <v>4.38</v>
      </c>
      <c r="N578" s="166"/>
      <c r="O578" s="167"/>
      <c r="P578" s="113">
        <f t="shared" si="34"/>
        <v>0</v>
      </c>
      <c r="Q578" s="113"/>
      <c r="R578" s="113"/>
      <c r="S578" s="113">
        <f t="shared" si="35"/>
        <v>0</v>
      </c>
    </row>
    <row r="579" spans="1:19" ht="15">
      <c r="A579" s="101" t="s">
        <v>674</v>
      </c>
      <c r="B579" s="101" t="s">
        <v>1042</v>
      </c>
      <c r="C579" s="34" t="s">
        <v>443</v>
      </c>
      <c r="D579" s="19">
        <v>5</v>
      </c>
      <c r="E579" s="37">
        <v>3.28</v>
      </c>
      <c r="F579" s="166"/>
      <c r="G579" s="167"/>
      <c r="H579" s="84"/>
      <c r="I579" s="101" t="s">
        <v>7</v>
      </c>
      <c r="J579" s="101" t="s">
        <v>1103</v>
      </c>
      <c r="K579" s="22" t="s">
        <v>10</v>
      </c>
      <c r="L579" s="19">
        <v>5</v>
      </c>
      <c r="M579" s="18">
        <v>4.83</v>
      </c>
      <c r="N579" s="166"/>
      <c r="O579" s="167"/>
      <c r="P579" s="113">
        <f t="shared" si="34"/>
        <v>0</v>
      </c>
      <c r="Q579" s="113"/>
      <c r="R579" s="113"/>
      <c r="S579" s="113">
        <f t="shared" si="35"/>
        <v>0</v>
      </c>
    </row>
    <row r="580" spans="1:19" ht="15">
      <c r="A580" s="101" t="s">
        <v>674</v>
      </c>
      <c r="B580" s="101" t="s">
        <v>1043</v>
      </c>
      <c r="C580" s="22" t="s">
        <v>443</v>
      </c>
      <c r="D580" s="19">
        <v>5</v>
      </c>
      <c r="E580" s="31">
        <v>3.28</v>
      </c>
      <c r="F580" s="166"/>
      <c r="G580" s="167"/>
      <c r="H580" s="84"/>
      <c r="I580" s="101" t="s">
        <v>7</v>
      </c>
      <c r="J580" s="101" t="s">
        <v>1104</v>
      </c>
      <c r="K580" s="22" t="s">
        <v>5</v>
      </c>
      <c r="L580" s="19">
        <v>4</v>
      </c>
      <c r="M580" s="31">
        <v>4.7</v>
      </c>
      <c r="N580" s="166"/>
      <c r="O580" s="167"/>
      <c r="P580" s="113">
        <f t="shared" si="34"/>
        <v>0</v>
      </c>
      <c r="Q580" s="113"/>
      <c r="R580" s="113"/>
      <c r="S580" s="113">
        <f t="shared" si="35"/>
        <v>0</v>
      </c>
    </row>
    <row r="581" spans="1:19" ht="15">
      <c r="A581" s="101" t="s">
        <v>674</v>
      </c>
      <c r="B581" s="101" t="s">
        <v>1044</v>
      </c>
      <c r="C581" s="22" t="s">
        <v>82</v>
      </c>
      <c r="D581" s="102">
        <v>7</v>
      </c>
      <c r="E581" s="31">
        <v>3.2</v>
      </c>
      <c r="F581" s="166"/>
      <c r="G581" s="167"/>
      <c r="H581" s="84"/>
      <c r="I581" s="101" t="s">
        <v>7</v>
      </c>
      <c r="J581" s="101" t="s">
        <v>1105</v>
      </c>
      <c r="K581" s="22" t="s">
        <v>535</v>
      </c>
      <c r="L581" s="19">
        <v>5</v>
      </c>
      <c r="M581" s="31">
        <v>2.3199999999999998</v>
      </c>
      <c r="N581" s="166"/>
      <c r="O581" s="167"/>
      <c r="P581" s="113">
        <f t="shared" ref="P581:P599" si="36">E581*F581</f>
        <v>0</v>
      </c>
      <c r="Q581" s="113"/>
      <c r="R581" s="113"/>
      <c r="S581" s="113">
        <f t="shared" ref="S581:S599" si="37">M581*N581</f>
        <v>0</v>
      </c>
    </row>
    <row r="582" spans="1:19" ht="15">
      <c r="A582" s="101" t="s">
        <v>674</v>
      </c>
      <c r="B582" s="101" t="s">
        <v>1045</v>
      </c>
      <c r="C582" s="22" t="s">
        <v>82</v>
      </c>
      <c r="D582" s="19">
        <v>5</v>
      </c>
      <c r="E582" s="31">
        <v>3.72</v>
      </c>
      <c r="F582" s="166"/>
      <c r="G582" s="167"/>
      <c r="H582" s="84"/>
      <c r="I582" s="101" t="s">
        <v>7</v>
      </c>
      <c r="J582" s="101" t="s">
        <v>1106</v>
      </c>
      <c r="K582" s="22" t="s">
        <v>10</v>
      </c>
      <c r="L582" s="102">
        <v>5</v>
      </c>
      <c r="M582" s="18">
        <v>4</v>
      </c>
      <c r="N582" s="166"/>
      <c r="O582" s="167"/>
      <c r="P582" s="113">
        <f t="shared" si="36"/>
        <v>0</v>
      </c>
      <c r="Q582" s="113"/>
      <c r="R582" s="113"/>
      <c r="S582" s="113">
        <f t="shared" si="37"/>
        <v>0</v>
      </c>
    </row>
    <row r="583" spans="1:19" ht="15">
      <c r="A583" s="101" t="s">
        <v>7</v>
      </c>
      <c r="B583" s="101" t="s">
        <v>1046</v>
      </c>
      <c r="C583" s="22" t="s">
        <v>10</v>
      </c>
      <c r="D583" s="19">
        <v>5</v>
      </c>
      <c r="E583" s="31">
        <v>3.79</v>
      </c>
      <c r="F583" s="166"/>
      <c r="G583" s="167"/>
      <c r="H583" s="84"/>
      <c r="I583" s="101" t="s">
        <v>7</v>
      </c>
      <c r="J583" s="101" t="s">
        <v>1107</v>
      </c>
      <c r="K583" s="22" t="s">
        <v>10</v>
      </c>
      <c r="L583" s="19">
        <v>5</v>
      </c>
      <c r="M583" s="31">
        <v>5.25</v>
      </c>
      <c r="N583" s="166"/>
      <c r="O583" s="167"/>
      <c r="P583" s="113">
        <f t="shared" si="36"/>
        <v>0</v>
      </c>
      <c r="Q583" s="113"/>
      <c r="R583" s="113"/>
      <c r="S583" s="113">
        <f t="shared" si="37"/>
        <v>0</v>
      </c>
    </row>
    <row r="584" spans="1:19" ht="15">
      <c r="A584" s="101" t="s">
        <v>7</v>
      </c>
      <c r="B584" s="101" t="s">
        <v>1047</v>
      </c>
      <c r="C584" s="22" t="s">
        <v>10</v>
      </c>
      <c r="D584" s="102">
        <v>5</v>
      </c>
      <c r="E584" s="37">
        <v>5.25</v>
      </c>
      <c r="F584" s="166"/>
      <c r="G584" s="167"/>
      <c r="H584" s="84"/>
      <c r="I584" s="101" t="s">
        <v>7</v>
      </c>
      <c r="J584" s="101" t="s">
        <v>1108</v>
      </c>
      <c r="K584" s="22" t="s">
        <v>10</v>
      </c>
      <c r="L584" s="19">
        <v>5</v>
      </c>
      <c r="M584" s="18">
        <v>3.79</v>
      </c>
      <c r="N584" s="166"/>
      <c r="O584" s="167"/>
      <c r="P584" s="113">
        <f t="shared" si="36"/>
        <v>0</v>
      </c>
      <c r="Q584" s="113"/>
      <c r="R584" s="113"/>
      <c r="S584" s="113">
        <f t="shared" si="37"/>
        <v>0</v>
      </c>
    </row>
    <row r="585" spans="1:19" ht="15">
      <c r="A585" s="101" t="s">
        <v>7</v>
      </c>
      <c r="B585" s="101" t="s">
        <v>1048</v>
      </c>
      <c r="C585" s="22" t="s">
        <v>10</v>
      </c>
      <c r="D585" s="19">
        <v>5</v>
      </c>
      <c r="E585" s="31">
        <v>3.79</v>
      </c>
      <c r="F585" s="166"/>
      <c r="G585" s="167"/>
      <c r="I585" s="101" t="s">
        <v>7</v>
      </c>
      <c r="J585" s="101" t="s">
        <v>1109</v>
      </c>
      <c r="K585" s="22" t="s">
        <v>535</v>
      </c>
      <c r="L585" s="19">
        <v>5</v>
      </c>
      <c r="M585" s="37">
        <v>2.4500000000000002</v>
      </c>
      <c r="N585" s="166"/>
      <c r="O585" s="167"/>
      <c r="P585" s="113">
        <f t="shared" si="36"/>
        <v>0</v>
      </c>
      <c r="Q585" s="113"/>
      <c r="R585" s="113"/>
      <c r="S585" s="113">
        <f t="shared" si="37"/>
        <v>0</v>
      </c>
    </row>
    <row r="586" spans="1:19" ht="15">
      <c r="A586" s="101" t="s">
        <v>7</v>
      </c>
      <c r="B586" s="101" t="s">
        <v>1049</v>
      </c>
      <c r="C586" s="22" t="s">
        <v>10</v>
      </c>
      <c r="D586" s="19">
        <v>5</v>
      </c>
      <c r="E586" s="18">
        <v>5.25</v>
      </c>
      <c r="F586" s="166"/>
      <c r="G586" s="167"/>
      <c r="I586" s="101" t="s">
        <v>7</v>
      </c>
      <c r="J586" s="101" t="s">
        <v>1110</v>
      </c>
      <c r="K586" s="22" t="s">
        <v>10</v>
      </c>
      <c r="L586" s="19">
        <v>5</v>
      </c>
      <c r="M586" s="31">
        <v>3.16</v>
      </c>
      <c r="N586" s="166"/>
      <c r="O586" s="167"/>
      <c r="P586" s="113">
        <f t="shared" si="36"/>
        <v>0</v>
      </c>
      <c r="Q586" s="113"/>
      <c r="R586" s="113"/>
      <c r="S586" s="113">
        <f t="shared" si="37"/>
        <v>0</v>
      </c>
    </row>
    <row r="587" spans="1:19" ht="15">
      <c r="A587" s="101" t="s">
        <v>7</v>
      </c>
      <c r="B587" s="101" t="s">
        <v>1050</v>
      </c>
      <c r="C587" s="22" t="s">
        <v>10</v>
      </c>
      <c r="D587" s="19">
        <v>5</v>
      </c>
      <c r="E587" s="31">
        <v>3.59</v>
      </c>
      <c r="F587" s="166"/>
      <c r="G587" s="167"/>
      <c r="I587" s="101" t="s">
        <v>7</v>
      </c>
      <c r="J587" s="101" t="s">
        <v>1111</v>
      </c>
      <c r="K587" s="22" t="s">
        <v>10</v>
      </c>
      <c r="L587" s="19">
        <v>5</v>
      </c>
      <c r="M587" s="31">
        <v>3.59</v>
      </c>
      <c r="N587" s="166"/>
      <c r="O587" s="167"/>
      <c r="P587" s="113">
        <f t="shared" si="36"/>
        <v>0</v>
      </c>
      <c r="Q587" s="113"/>
      <c r="R587" s="113"/>
      <c r="S587" s="113">
        <f t="shared" si="37"/>
        <v>0</v>
      </c>
    </row>
    <row r="588" spans="1:19" ht="15">
      <c r="A588" s="101" t="s">
        <v>7</v>
      </c>
      <c r="B588" s="101" t="s">
        <v>1051</v>
      </c>
      <c r="C588" s="22" t="s">
        <v>10</v>
      </c>
      <c r="D588" s="19">
        <v>5</v>
      </c>
      <c r="E588" s="31">
        <v>5.25</v>
      </c>
      <c r="F588" s="166"/>
      <c r="G588" s="167"/>
      <c r="I588" s="101" t="s">
        <v>7</v>
      </c>
      <c r="J588" s="101" t="s">
        <v>1112</v>
      </c>
      <c r="K588" s="22" t="s">
        <v>10</v>
      </c>
      <c r="L588" s="19">
        <v>5</v>
      </c>
      <c r="M588" s="31">
        <v>4.63</v>
      </c>
      <c r="N588" s="166"/>
      <c r="O588" s="167"/>
      <c r="P588" s="113">
        <f t="shared" si="36"/>
        <v>0</v>
      </c>
      <c r="Q588" s="113"/>
      <c r="R588" s="113"/>
      <c r="S588" s="113">
        <f t="shared" si="37"/>
        <v>0</v>
      </c>
    </row>
    <row r="589" spans="1:19" ht="15">
      <c r="A589" s="101" t="s">
        <v>7</v>
      </c>
      <c r="B589" s="101" t="s">
        <v>1052</v>
      </c>
      <c r="C589" s="22" t="s">
        <v>10</v>
      </c>
      <c r="D589" s="19">
        <v>5</v>
      </c>
      <c r="E589" s="31">
        <v>3.79</v>
      </c>
      <c r="F589" s="166"/>
      <c r="G589" s="167"/>
      <c r="I589" s="101" t="s">
        <v>7</v>
      </c>
      <c r="J589" s="101" t="s">
        <v>1113</v>
      </c>
      <c r="K589" s="22" t="s">
        <v>10</v>
      </c>
      <c r="L589" s="19">
        <v>5</v>
      </c>
      <c r="M589" s="31">
        <v>3.79</v>
      </c>
      <c r="N589" s="166"/>
      <c r="O589" s="167"/>
      <c r="P589" s="113">
        <f t="shared" si="36"/>
        <v>0</v>
      </c>
      <c r="Q589" s="113"/>
      <c r="R589" s="113"/>
      <c r="S589" s="113">
        <f t="shared" si="37"/>
        <v>0</v>
      </c>
    </row>
    <row r="590" spans="1:19" ht="27" customHeight="1">
      <c r="A590" s="168" t="s">
        <v>1119</v>
      </c>
      <c r="B590" s="169"/>
      <c r="C590" s="169"/>
      <c r="D590" s="169"/>
      <c r="E590" s="169"/>
      <c r="F590" s="169"/>
      <c r="G590" s="169"/>
      <c r="H590" s="169"/>
      <c r="I590" s="169"/>
      <c r="J590" s="169"/>
      <c r="K590" s="169"/>
      <c r="L590" s="169"/>
      <c r="M590" s="169"/>
      <c r="N590" s="169"/>
      <c r="O590" s="170"/>
    </row>
    <row r="591" spans="1:19" ht="24.75">
      <c r="A591" s="11"/>
      <c r="B591" s="12" t="s">
        <v>0</v>
      </c>
      <c r="C591" s="13" t="s">
        <v>1</v>
      </c>
      <c r="D591" s="14" t="s">
        <v>2</v>
      </c>
      <c r="E591" s="14" t="s">
        <v>1132</v>
      </c>
      <c r="F591" s="171" t="s">
        <v>1120</v>
      </c>
      <c r="G591" s="171"/>
      <c r="H591" s="11"/>
      <c r="I591" s="12" t="s">
        <v>0</v>
      </c>
      <c r="J591" s="27"/>
      <c r="K591" s="13" t="s">
        <v>1</v>
      </c>
      <c r="L591" s="14" t="s">
        <v>2</v>
      </c>
      <c r="M591" s="14" t="s">
        <v>1132</v>
      </c>
      <c r="N591" s="171" t="s">
        <v>1120</v>
      </c>
      <c r="O591" s="171"/>
    </row>
    <row r="592" spans="1:19" ht="15">
      <c r="A592" s="101" t="s">
        <v>671</v>
      </c>
      <c r="B592" s="101" t="s">
        <v>725</v>
      </c>
      <c r="C592" s="22" t="s">
        <v>439</v>
      </c>
      <c r="D592" s="19">
        <v>15</v>
      </c>
      <c r="E592" s="31">
        <v>10.6</v>
      </c>
      <c r="F592" s="164"/>
      <c r="G592" s="165"/>
      <c r="H592" s="100"/>
      <c r="I592" s="101" t="s">
        <v>7</v>
      </c>
      <c r="J592" s="101" t="s">
        <v>729</v>
      </c>
      <c r="K592" s="22" t="s">
        <v>10</v>
      </c>
      <c r="L592" s="19">
        <v>15</v>
      </c>
      <c r="M592" s="31">
        <v>9.7799999999999994</v>
      </c>
      <c r="N592" s="164"/>
      <c r="O592" s="165"/>
      <c r="P592" s="113">
        <f t="shared" si="36"/>
        <v>0</v>
      </c>
      <c r="S592" s="113">
        <f t="shared" si="37"/>
        <v>0</v>
      </c>
    </row>
    <row r="593" spans="1:22" ht="15">
      <c r="A593" s="101" t="s">
        <v>1121</v>
      </c>
      <c r="B593" s="101" t="s">
        <v>1165</v>
      </c>
      <c r="C593" s="22" t="s">
        <v>443</v>
      </c>
      <c r="D593" s="19">
        <v>30</v>
      </c>
      <c r="E593" s="31">
        <v>8.86</v>
      </c>
      <c r="F593" s="164"/>
      <c r="G593" s="165"/>
      <c r="H593" s="100"/>
      <c r="I593" s="101" t="s">
        <v>7</v>
      </c>
      <c r="J593" s="101" t="s">
        <v>730</v>
      </c>
      <c r="K593" s="22" t="s">
        <v>10</v>
      </c>
      <c r="L593" s="19">
        <v>15</v>
      </c>
      <c r="M593" s="37">
        <v>9.16</v>
      </c>
      <c r="N593" s="164"/>
      <c r="O593" s="165"/>
      <c r="P593" s="113">
        <f t="shared" si="36"/>
        <v>0</v>
      </c>
      <c r="S593" s="113">
        <f t="shared" si="37"/>
        <v>0</v>
      </c>
    </row>
    <row r="594" spans="1:22" ht="15">
      <c r="A594" s="101" t="s">
        <v>672</v>
      </c>
      <c r="B594" s="101" t="s">
        <v>582</v>
      </c>
      <c r="C594" s="22" t="s">
        <v>82</v>
      </c>
      <c r="D594" s="19">
        <v>35</v>
      </c>
      <c r="E594" s="31">
        <v>8.2200000000000006</v>
      </c>
      <c r="F594" s="164"/>
      <c r="G594" s="165"/>
      <c r="H594" s="100"/>
      <c r="I594" s="101" t="s">
        <v>7</v>
      </c>
      <c r="J594" s="101" t="s">
        <v>238</v>
      </c>
      <c r="K594" s="22" t="s">
        <v>10</v>
      </c>
      <c r="L594" s="19">
        <v>15</v>
      </c>
      <c r="M594" s="37">
        <v>9.7799999999999994</v>
      </c>
      <c r="N594" s="164"/>
      <c r="O594" s="165"/>
      <c r="P594" s="113">
        <f t="shared" si="36"/>
        <v>0</v>
      </c>
      <c r="S594" s="113">
        <f t="shared" si="37"/>
        <v>0</v>
      </c>
    </row>
    <row r="595" spans="1:22" ht="15">
      <c r="A595" s="101" t="s">
        <v>3</v>
      </c>
      <c r="B595" s="101" t="s">
        <v>729</v>
      </c>
      <c r="C595" s="22" t="s">
        <v>5</v>
      </c>
      <c r="D595" s="19">
        <v>15</v>
      </c>
      <c r="E595" s="31">
        <v>9.7899999999999991</v>
      </c>
      <c r="F595" s="164"/>
      <c r="G595" s="165"/>
      <c r="H595" s="100"/>
      <c r="I595" s="101" t="s">
        <v>7</v>
      </c>
      <c r="J595" s="101" t="s">
        <v>240</v>
      </c>
      <c r="K595" s="22" t="s">
        <v>10</v>
      </c>
      <c r="L595" s="19">
        <v>15</v>
      </c>
      <c r="M595" s="31">
        <v>9.16</v>
      </c>
      <c r="N595" s="164"/>
      <c r="O595" s="165"/>
      <c r="P595" s="113">
        <f t="shared" si="36"/>
        <v>0</v>
      </c>
      <c r="S595" s="113">
        <f t="shared" si="37"/>
        <v>0</v>
      </c>
    </row>
    <row r="596" spans="1:22" ht="15">
      <c r="A596" s="101" t="s">
        <v>3</v>
      </c>
      <c r="B596" s="101" t="s">
        <v>1166</v>
      </c>
      <c r="C596" s="49" t="s">
        <v>439</v>
      </c>
      <c r="D596" s="19">
        <v>20</v>
      </c>
      <c r="E596" s="18">
        <v>7.66</v>
      </c>
      <c r="F596" s="164"/>
      <c r="G596" s="165"/>
      <c r="H596" s="100"/>
      <c r="I596" s="101" t="s">
        <v>7</v>
      </c>
      <c r="J596" s="101" t="s">
        <v>1167</v>
      </c>
      <c r="K596" s="22" t="s">
        <v>10</v>
      </c>
      <c r="L596" s="19">
        <v>15</v>
      </c>
      <c r="M596" s="18">
        <v>11.03</v>
      </c>
      <c r="N596" s="164"/>
      <c r="O596" s="165"/>
      <c r="P596" s="113">
        <f t="shared" si="36"/>
        <v>0</v>
      </c>
      <c r="S596" s="113">
        <f t="shared" si="37"/>
        <v>0</v>
      </c>
    </row>
    <row r="597" spans="1:22" ht="15">
      <c r="A597" s="101" t="s">
        <v>3</v>
      </c>
      <c r="B597" s="101" t="s">
        <v>1167</v>
      </c>
      <c r="C597" s="34" t="s">
        <v>5</v>
      </c>
      <c r="D597" s="19">
        <v>15</v>
      </c>
      <c r="E597" s="37">
        <v>12.29</v>
      </c>
      <c r="F597" s="164"/>
      <c r="G597" s="165"/>
      <c r="H597" s="100"/>
      <c r="I597" s="101" t="s">
        <v>7</v>
      </c>
      <c r="J597" s="101" t="s">
        <v>1168</v>
      </c>
      <c r="K597" s="22" t="s">
        <v>10</v>
      </c>
      <c r="L597" s="19">
        <v>15</v>
      </c>
      <c r="M597" s="20">
        <v>9.7799999999999994</v>
      </c>
      <c r="N597" s="164"/>
      <c r="O597" s="165"/>
      <c r="P597" s="113">
        <f t="shared" si="36"/>
        <v>0</v>
      </c>
      <c r="S597" s="113">
        <f t="shared" si="37"/>
        <v>0</v>
      </c>
    </row>
    <row r="598" spans="1:22" ht="15">
      <c r="A598" s="101" t="s">
        <v>3</v>
      </c>
      <c r="B598" s="101" t="s">
        <v>448</v>
      </c>
      <c r="C598" s="22" t="s">
        <v>439</v>
      </c>
      <c r="D598" s="19">
        <v>20</v>
      </c>
      <c r="E598" s="31">
        <v>13.32</v>
      </c>
      <c r="F598" s="164"/>
      <c r="G598" s="165"/>
      <c r="H598" s="100"/>
      <c r="I598" s="101" t="s">
        <v>7</v>
      </c>
      <c r="J598" s="101" t="s">
        <v>1169</v>
      </c>
      <c r="K598" s="22" t="s">
        <v>10</v>
      </c>
      <c r="L598" s="19">
        <v>15</v>
      </c>
      <c r="M598" s="37">
        <v>9.16</v>
      </c>
      <c r="N598" s="164"/>
      <c r="O598" s="165"/>
      <c r="P598" s="113">
        <f t="shared" si="36"/>
        <v>0</v>
      </c>
      <c r="S598" s="113">
        <f t="shared" si="37"/>
        <v>0</v>
      </c>
    </row>
    <row r="599" spans="1:22" ht="15">
      <c r="A599" s="101" t="s">
        <v>7</v>
      </c>
      <c r="B599" s="101" t="s">
        <v>731</v>
      </c>
      <c r="C599" s="22" t="s">
        <v>10</v>
      </c>
      <c r="D599" s="19">
        <v>15</v>
      </c>
      <c r="E599" s="31">
        <v>9.16</v>
      </c>
      <c r="F599" s="164"/>
      <c r="G599" s="165"/>
      <c r="H599" s="100"/>
      <c r="I599" s="101" t="s">
        <v>7</v>
      </c>
      <c r="J599" s="101" t="s">
        <v>1170</v>
      </c>
      <c r="K599" s="22" t="s">
        <v>10</v>
      </c>
      <c r="L599" s="19">
        <v>15</v>
      </c>
      <c r="M599" s="37">
        <v>9.16</v>
      </c>
      <c r="N599" s="164"/>
      <c r="O599" s="165"/>
      <c r="P599" s="113">
        <f t="shared" si="36"/>
        <v>0</v>
      </c>
      <c r="S599" s="113">
        <f t="shared" si="37"/>
        <v>0</v>
      </c>
    </row>
    <row r="600" spans="1:22">
      <c r="A600" s="106"/>
      <c r="B600" s="106"/>
      <c r="H600" s="104"/>
      <c r="P600" s="113">
        <f>SUM(P3:P599)</f>
        <v>0</v>
      </c>
      <c r="Q600" s="113">
        <f t="shared" ref="Q600:T600" si="38">SUM(Q3:Q599)</f>
        <v>0</v>
      </c>
      <c r="R600" s="113"/>
      <c r="S600" s="113">
        <f t="shared" si="38"/>
        <v>0</v>
      </c>
      <c r="T600" s="113">
        <f t="shared" si="38"/>
        <v>0</v>
      </c>
      <c r="U600" s="114">
        <f>SUM(P600:T600)</f>
        <v>0</v>
      </c>
    </row>
    <row r="601" spans="1:22" s="126" customFormat="1">
      <c r="A601" s="160" t="s">
        <v>971</v>
      </c>
      <c r="B601" s="161"/>
      <c r="C601" s="132">
        <f>F3+SUM(F5:F11)+SUM(G5:G11)+SUM(N5:N10)+SUM(O5:O10)+N3+SUM(F14:G39)+SUM(N14:O39)+SUM(F43:F56)+SUM(G43:G56)+SUM(F58:F72)+SUM(G58:G72)+SUM(N43:N72)+SUM(O43:O72)+SUM(F74:F150)+SUM(G74:G150)+SUM(N75:N150)+SUM(O75:O150)+SUM(F154:F229)+SUM(G154:G229)+SUM(N153:N228)+SUM(O153:O228)+SUM(F232:F241)+SUM(G232:G241)+SUM(F243:G307)+SUM(N231:O307)+SUM(F309:G379)+SUM(N309:O378)+SUM(F382:G402)+SUM(N382:O402)</f>
        <v>0</v>
      </c>
      <c r="D601" s="160" t="s">
        <v>1124</v>
      </c>
      <c r="E601" s="160"/>
      <c r="F601" s="160"/>
      <c r="G601" s="132">
        <f>SUM(F592:G599)+SUM(N592:O599)</f>
        <v>0</v>
      </c>
      <c r="H601" s="127"/>
      <c r="I601" s="162" t="s">
        <v>970</v>
      </c>
      <c r="J601" s="161"/>
      <c r="K601" s="161"/>
      <c r="L601" s="161"/>
      <c r="M601" s="130">
        <f>U600</f>
        <v>0</v>
      </c>
      <c r="N601" s="163" t="s">
        <v>1126</v>
      </c>
      <c r="O601" s="161"/>
      <c r="P601" s="124"/>
      <c r="Q601" s="124"/>
      <c r="R601" s="124"/>
      <c r="S601" s="124"/>
      <c r="T601" s="125"/>
      <c r="U601" s="125"/>
      <c r="V601" s="125"/>
    </row>
    <row r="602" spans="1:22" s="126" customFormat="1">
      <c r="A602" s="160" t="s">
        <v>1123</v>
      </c>
      <c r="B602" s="161"/>
      <c r="C602" s="132">
        <f>SUM(F419:G420)+SUM(F423:G425)+N419+SUM(N423:O425)+SUM(F428:G431)+SUM(N428:O430)+SUM(F434:G447)+SUM(N434:O447)+SUM(F450:G513)+SUM(N450:O513)</f>
        <v>0</v>
      </c>
      <c r="D602" s="160" t="s">
        <v>1122</v>
      </c>
      <c r="E602" s="160"/>
      <c r="F602" s="160"/>
      <c r="G602" s="132">
        <f>SUM(F528:G589)+SUM(F516:G525)+SUM(N516:O525)+SUM(N528:O589)</f>
        <v>0</v>
      </c>
      <c r="H602" s="127"/>
      <c r="I602" s="162" t="s">
        <v>1171</v>
      </c>
      <c r="J602" s="161"/>
      <c r="K602" s="161"/>
      <c r="L602" s="161"/>
      <c r="M602" s="131"/>
      <c r="N602" s="163"/>
      <c r="O602" s="161"/>
      <c r="P602" s="124"/>
      <c r="Q602" s="124"/>
      <c r="R602" s="124"/>
      <c r="S602" s="124"/>
      <c r="T602" s="125"/>
      <c r="U602" s="125"/>
      <c r="V602" s="125"/>
    </row>
    <row r="603" spans="1:22" s="126" customFormat="1">
      <c r="A603" s="160" t="s">
        <v>1125</v>
      </c>
      <c r="B603" s="161"/>
      <c r="C603" s="132">
        <f>SUM(F405:G416)+SUM(N405:O415)</f>
        <v>0</v>
      </c>
      <c r="D603" s="128"/>
      <c r="E603" s="128"/>
      <c r="F603" s="128"/>
      <c r="G603" s="128"/>
      <c r="H603" s="127"/>
      <c r="I603" s="162" t="s">
        <v>1127</v>
      </c>
      <c r="J603" s="161"/>
      <c r="K603" s="161"/>
      <c r="L603" s="161"/>
      <c r="M603" s="130">
        <f>M601-(M601*M602)</f>
        <v>0</v>
      </c>
      <c r="N603" s="163" t="s">
        <v>1126</v>
      </c>
      <c r="O603" s="161"/>
      <c r="P603" s="129"/>
      <c r="Q603" s="124"/>
      <c r="R603" s="124"/>
      <c r="S603" s="124"/>
      <c r="T603" s="125"/>
      <c r="U603" s="125"/>
      <c r="V603" s="125"/>
    </row>
    <row r="604" spans="1:22">
      <c r="A604" s="115"/>
      <c r="B604" s="115"/>
      <c r="C604" s="115"/>
      <c r="D604" s="115"/>
      <c r="E604" s="115"/>
      <c r="F604" s="115"/>
      <c r="G604" s="115"/>
      <c r="H604" s="105"/>
      <c r="I604" s="115"/>
      <c r="J604" s="117"/>
      <c r="K604" s="117"/>
      <c r="L604" s="117"/>
      <c r="M604" s="117"/>
      <c r="N604" s="117"/>
      <c r="O604" s="4"/>
    </row>
    <row r="605" spans="1:22">
      <c r="H605" s="103"/>
      <c r="J605" s="116"/>
      <c r="K605" s="116"/>
      <c r="L605" s="116"/>
      <c r="M605" s="116"/>
      <c r="N605" s="116"/>
      <c r="O605" s="4"/>
    </row>
    <row r="606" spans="1:22">
      <c r="H606" s="100"/>
    </row>
    <row r="607" spans="1:22">
      <c r="H607" s="100"/>
    </row>
  </sheetData>
  <mergeCells count="785">
    <mergeCell ref="F572:G572"/>
    <mergeCell ref="F573:G573"/>
    <mergeCell ref="F574:G574"/>
    <mergeCell ref="F575:G575"/>
    <mergeCell ref="F576:G576"/>
    <mergeCell ref="F577:G577"/>
    <mergeCell ref="F578:G578"/>
    <mergeCell ref="A1:O1"/>
    <mergeCell ref="A12:O12"/>
    <mergeCell ref="A40:O40"/>
    <mergeCell ref="A42:O42"/>
    <mergeCell ref="A380:O380"/>
    <mergeCell ref="A403:O403"/>
    <mergeCell ref="A4:O4"/>
    <mergeCell ref="A417:O417"/>
    <mergeCell ref="F419:G419"/>
    <mergeCell ref="F397:G397"/>
    <mergeCell ref="F398:G398"/>
    <mergeCell ref="F399:G399"/>
    <mergeCell ref="F400:G400"/>
    <mergeCell ref="F401:G401"/>
    <mergeCell ref="N407:O407"/>
    <mergeCell ref="N408:O408"/>
    <mergeCell ref="N409:O409"/>
    <mergeCell ref="N410:O410"/>
    <mergeCell ref="N411:O411"/>
    <mergeCell ref="N412:O412"/>
    <mergeCell ref="N413:O413"/>
    <mergeCell ref="N414:O414"/>
    <mergeCell ref="N415:O415"/>
    <mergeCell ref="N416:O416"/>
    <mergeCell ref="N424:O424"/>
    <mergeCell ref="N425:O425"/>
    <mergeCell ref="F423:G423"/>
    <mergeCell ref="F424:G424"/>
    <mergeCell ref="F425:G425"/>
    <mergeCell ref="N419:O419"/>
    <mergeCell ref="N420:O420"/>
    <mergeCell ref="A421:O421"/>
    <mergeCell ref="N423:O423"/>
    <mergeCell ref="F420:G420"/>
    <mergeCell ref="A426:O426"/>
    <mergeCell ref="F428:G428"/>
    <mergeCell ref="F429:G429"/>
    <mergeCell ref="F430:G430"/>
    <mergeCell ref="F431:G431"/>
    <mergeCell ref="N428:O428"/>
    <mergeCell ref="N429:O429"/>
    <mergeCell ref="N430:O430"/>
    <mergeCell ref="N431:O431"/>
    <mergeCell ref="A432:O432"/>
    <mergeCell ref="A448:O448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N439:O439"/>
    <mergeCell ref="N440:O440"/>
    <mergeCell ref="N441:O441"/>
    <mergeCell ref="N442:O442"/>
    <mergeCell ref="N443:O443"/>
    <mergeCell ref="N434:O434"/>
    <mergeCell ref="N435:O435"/>
    <mergeCell ref="N436:O436"/>
    <mergeCell ref="N437:O437"/>
    <mergeCell ref="N438:O438"/>
    <mergeCell ref="F451:G451"/>
    <mergeCell ref="F452:G452"/>
    <mergeCell ref="F453:G453"/>
    <mergeCell ref="F454:G454"/>
    <mergeCell ref="F455:G455"/>
    <mergeCell ref="N444:O444"/>
    <mergeCell ref="N445:O445"/>
    <mergeCell ref="N446:O446"/>
    <mergeCell ref="N447:O447"/>
    <mergeCell ref="F450:G450"/>
    <mergeCell ref="F461:G461"/>
    <mergeCell ref="F462:G462"/>
    <mergeCell ref="F463:G463"/>
    <mergeCell ref="F464:G464"/>
    <mergeCell ref="F465:G465"/>
    <mergeCell ref="F456:G456"/>
    <mergeCell ref="F457:G457"/>
    <mergeCell ref="F458:G458"/>
    <mergeCell ref="F459:G459"/>
    <mergeCell ref="F460:G460"/>
    <mergeCell ref="F471:G471"/>
    <mergeCell ref="F472:G472"/>
    <mergeCell ref="F473:G473"/>
    <mergeCell ref="F474:G474"/>
    <mergeCell ref="F475:G475"/>
    <mergeCell ref="F466:G466"/>
    <mergeCell ref="F467:G467"/>
    <mergeCell ref="F468:G468"/>
    <mergeCell ref="F469:G469"/>
    <mergeCell ref="F470:G470"/>
    <mergeCell ref="F482:G482"/>
    <mergeCell ref="F483:G483"/>
    <mergeCell ref="F484:G484"/>
    <mergeCell ref="F485:G485"/>
    <mergeCell ref="F476:G476"/>
    <mergeCell ref="F477:G477"/>
    <mergeCell ref="F478:G478"/>
    <mergeCell ref="F479:G479"/>
    <mergeCell ref="F480:G480"/>
    <mergeCell ref="F512:G512"/>
    <mergeCell ref="F513:G513"/>
    <mergeCell ref="N450:O450"/>
    <mergeCell ref="N451:O451"/>
    <mergeCell ref="N469:O469"/>
    <mergeCell ref="N470:O470"/>
    <mergeCell ref="N471:O471"/>
    <mergeCell ref="N472:O472"/>
    <mergeCell ref="N509:O509"/>
    <mergeCell ref="N510:O510"/>
    <mergeCell ref="N511:O511"/>
    <mergeCell ref="N512:O512"/>
    <mergeCell ref="N513:O513"/>
    <mergeCell ref="F506:G506"/>
    <mergeCell ref="F507:G507"/>
    <mergeCell ref="F508:G508"/>
    <mergeCell ref="F509:G509"/>
    <mergeCell ref="F510:G510"/>
    <mergeCell ref="F501:G501"/>
    <mergeCell ref="F502:G502"/>
    <mergeCell ref="F503:G503"/>
    <mergeCell ref="F504:G504"/>
    <mergeCell ref="F505:G505"/>
    <mergeCell ref="F496:G496"/>
    <mergeCell ref="N464:O464"/>
    <mergeCell ref="N465:O465"/>
    <mergeCell ref="N466:O466"/>
    <mergeCell ref="N467:O467"/>
    <mergeCell ref="N468:O468"/>
    <mergeCell ref="N452:O452"/>
    <mergeCell ref="N453:O453"/>
    <mergeCell ref="N454:O454"/>
    <mergeCell ref="F511:G511"/>
    <mergeCell ref="F497:G497"/>
    <mergeCell ref="F498:G498"/>
    <mergeCell ref="F499:G499"/>
    <mergeCell ref="F500:G500"/>
    <mergeCell ref="F491:G491"/>
    <mergeCell ref="F492:G492"/>
    <mergeCell ref="F493:G493"/>
    <mergeCell ref="F494:G494"/>
    <mergeCell ref="F495:G495"/>
    <mergeCell ref="F486:G486"/>
    <mergeCell ref="F487:G487"/>
    <mergeCell ref="F488:G488"/>
    <mergeCell ref="F489:G489"/>
    <mergeCell ref="F490:G490"/>
    <mergeCell ref="F481:G481"/>
    <mergeCell ref="N461:O461"/>
    <mergeCell ref="N459:O459"/>
    <mergeCell ref="N460:O460"/>
    <mergeCell ref="N455:O455"/>
    <mergeCell ref="N456:O456"/>
    <mergeCell ref="N457:O457"/>
    <mergeCell ref="N458:O458"/>
    <mergeCell ref="N462:O462"/>
    <mergeCell ref="N463:O463"/>
    <mergeCell ref="N478:O478"/>
    <mergeCell ref="N479:O479"/>
    <mergeCell ref="N480:O480"/>
    <mergeCell ref="N481:O481"/>
    <mergeCell ref="N482:O482"/>
    <mergeCell ref="N473:O473"/>
    <mergeCell ref="N474:O474"/>
    <mergeCell ref="N475:O475"/>
    <mergeCell ref="N476:O476"/>
    <mergeCell ref="N477:O477"/>
    <mergeCell ref="N488:O488"/>
    <mergeCell ref="N489:O489"/>
    <mergeCell ref="N490:O490"/>
    <mergeCell ref="N491:O491"/>
    <mergeCell ref="N492:O492"/>
    <mergeCell ref="N483:O483"/>
    <mergeCell ref="N484:O484"/>
    <mergeCell ref="N485:O485"/>
    <mergeCell ref="N486:O486"/>
    <mergeCell ref="N487:O487"/>
    <mergeCell ref="N506:O506"/>
    <mergeCell ref="N507:O507"/>
    <mergeCell ref="N498:O498"/>
    <mergeCell ref="N499:O499"/>
    <mergeCell ref="N500:O500"/>
    <mergeCell ref="N501:O501"/>
    <mergeCell ref="N502:O502"/>
    <mergeCell ref="N493:O493"/>
    <mergeCell ref="N494:O494"/>
    <mergeCell ref="N495:O495"/>
    <mergeCell ref="N496:O496"/>
    <mergeCell ref="N497:O497"/>
    <mergeCell ref="N508:O508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N503:O503"/>
    <mergeCell ref="N504:O504"/>
    <mergeCell ref="N505:O505"/>
    <mergeCell ref="F414:G414"/>
    <mergeCell ref="F415:G415"/>
    <mergeCell ref="F416:G416"/>
    <mergeCell ref="N405:O405"/>
    <mergeCell ref="N406:O406"/>
    <mergeCell ref="F409:G409"/>
    <mergeCell ref="F410:G410"/>
    <mergeCell ref="F411:G411"/>
    <mergeCell ref="F412:G412"/>
    <mergeCell ref="F413:G413"/>
    <mergeCell ref="F405:G405"/>
    <mergeCell ref="F406:G406"/>
    <mergeCell ref="F407:G407"/>
    <mergeCell ref="F408:G408"/>
    <mergeCell ref="F404:G404"/>
    <mergeCell ref="F381:G381"/>
    <mergeCell ref="N381:O381"/>
    <mergeCell ref="N397:O397"/>
    <mergeCell ref="N398:O398"/>
    <mergeCell ref="N399:O399"/>
    <mergeCell ref="N400:O400"/>
    <mergeCell ref="N401:O401"/>
    <mergeCell ref="N392:O392"/>
    <mergeCell ref="N393:O393"/>
    <mergeCell ref="N394:O394"/>
    <mergeCell ref="N395:O395"/>
    <mergeCell ref="N396:O396"/>
    <mergeCell ref="N387:O387"/>
    <mergeCell ref="N388:O388"/>
    <mergeCell ref="N389:O389"/>
    <mergeCell ref="N390:O390"/>
    <mergeCell ref="N391:O391"/>
    <mergeCell ref="N382:O382"/>
    <mergeCell ref="N383:O383"/>
    <mergeCell ref="N384:O384"/>
    <mergeCell ref="N385:O385"/>
    <mergeCell ref="N386:O386"/>
    <mergeCell ref="F402:G402"/>
    <mergeCell ref="F433:G433"/>
    <mergeCell ref="N433:O433"/>
    <mergeCell ref="N449:O449"/>
    <mergeCell ref="F449:G449"/>
    <mergeCell ref="F308:G308"/>
    <mergeCell ref="N308:O308"/>
    <mergeCell ref="N309:O309"/>
    <mergeCell ref="N310:O310"/>
    <mergeCell ref="N311:O311"/>
    <mergeCell ref="N312:O312"/>
    <mergeCell ref="N313:O313"/>
    <mergeCell ref="N314:O314"/>
    <mergeCell ref="N315:O315"/>
    <mergeCell ref="N316:O316"/>
    <mergeCell ref="N317:O317"/>
    <mergeCell ref="N318:O318"/>
    <mergeCell ref="F418:G418"/>
    <mergeCell ref="N418:O418"/>
    <mergeCell ref="N422:O422"/>
    <mergeCell ref="F422:G422"/>
    <mergeCell ref="F427:G427"/>
    <mergeCell ref="N427:O427"/>
    <mergeCell ref="N402:O402"/>
    <mergeCell ref="N404:O404"/>
    <mergeCell ref="N324:O324"/>
    <mergeCell ref="N325:O325"/>
    <mergeCell ref="N326:O326"/>
    <mergeCell ref="N327:O327"/>
    <mergeCell ref="N328:O328"/>
    <mergeCell ref="N319:O319"/>
    <mergeCell ref="N320:O320"/>
    <mergeCell ref="N321:O321"/>
    <mergeCell ref="N322:O322"/>
    <mergeCell ref="N323:O323"/>
    <mergeCell ref="N334:O334"/>
    <mergeCell ref="N335:O335"/>
    <mergeCell ref="N336:O336"/>
    <mergeCell ref="N337:O337"/>
    <mergeCell ref="N338:O338"/>
    <mergeCell ref="N329:O329"/>
    <mergeCell ref="N330:O330"/>
    <mergeCell ref="N331:O331"/>
    <mergeCell ref="N332:O332"/>
    <mergeCell ref="N333:O333"/>
    <mergeCell ref="N344:O344"/>
    <mergeCell ref="N345:O345"/>
    <mergeCell ref="N346:O346"/>
    <mergeCell ref="N347:O347"/>
    <mergeCell ref="N348:O348"/>
    <mergeCell ref="N339:O339"/>
    <mergeCell ref="N340:O340"/>
    <mergeCell ref="N341:O341"/>
    <mergeCell ref="N342:O342"/>
    <mergeCell ref="N343:O343"/>
    <mergeCell ref="N378:O378"/>
    <mergeCell ref="N369:O369"/>
    <mergeCell ref="N370:O370"/>
    <mergeCell ref="N371:O371"/>
    <mergeCell ref="N372:O372"/>
    <mergeCell ref="N373:O373"/>
    <mergeCell ref="N364:O364"/>
    <mergeCell ref="N365:O365"/>
    <mergeCell ref="N366:O366"/>
    <mergeCell ref="N367:O367"/>
    <mergeCell ref="N368:O368"/>
    <mergeCell ref="N354:O354"/>
    <mergeCell ref="N355:O355"/>
    <mergeCell ref="N356:O356"/>
    <mergeCell ref="N357:O357"/>
    <mergeCell ref="N358:O358"/>
    <mergeCell ref="N349:O349"/>
    <mergeCell ref="N350:O350"/>
    <mergeCell ref="N351:O351"/>
    <mergeCell ref="N352:O352"/>
    <mergeCell ref="N353:O353"/>
    <mergeCell ref="N374:O374"/>
    <mergeCell ref="N375:O375"/>
    <mergeCell ref="N376:O376"/>
    <mergeCell ref="N377:O377"/>
    <mergeCell ref="N359:O359"/>
    <mergeCell ref="N360:O360"/>
    <mergeCell ref="N361:O361"/>
    <mergeCell ref="N362:O362"/>
    <mergeCell ref="N363:O363"/>
    <mergeCell ref="F314:G314"/>
    <mergeCell ref="F315:G315"/>
    <mergeCell ref="F316:G316"/>
    <mergeCell ref="F317:G317"/>
    <mergeCell ref="F318:G318"/>
    <mergeCell ref="F309:G309"/>
    <mergeCell ref="F310:G310"/>
    <mergeCell ref="F311:G311"/>
    <mergeCell ref="F312:G312"/>
    <mergeCell ref="F313:G313"/>
    <mergeCell ref="F324:G324"/>
    <mergeCell ref="F325:G325"/>
    <mergeCell ref="F326:G326"/>
    <mergeCell ref="F327:G327"/>
    <mergeCell ref="F328:G328"/>
    <mergeCell ref="F319:G319"/>
    <mergeCell ref="F320:G320"/>
    <mergeCell ref="F321:G321"/>
    <mergeCell ref="F322:G322"/>
    <mergeCell ref="F323:G323"/>
    <mergeCell ref="F334:G334"/>
    <mergeCell ref="F335:G335"/>
    <mergeCell ref="F336:G336"/>
    <mergeCell ref="F337:G337"/>
    <mergeCell ref="F338:G338"/>
    <mergeCell ref="F329:G329"/>
    <mergeCell ref="F330:G330"/>
    <mergeCell ref="F331:G331"/>
    <mergeCell ref="F332:G332"/>
    <mergeCell ref="F333:G333"/>
    <mergeCell ref="F344:G344"/>
    <mergeCell ref="F345:G345"/>
    <mergeCell ref="F346:G346"/>
    <mergeCell ref="F347:G347"/>
    <mergeCell ref="F348:G348"/>
    <mergeCell ref="F339:G339"/>
    <mergeCell ref="F340:G340"/>
    <mergeCell ref="F341:G341"/>
    <mergeCell ref="F342:G342"/>
    <mergeCell ref="F343:G343"/>
    <mergeCell ref="F354:G354"/>
    <mergeCell ref="F355:G355"/>
    <mergeCell ref="F356:G356"/>
    <mergeCell ref="F357:G357"/>
    <mergeCell ref="F358:G358"/>
    <mergeCell ref="F349:G349"/>
    <mergeCell ref="F350:G350"/>
    <mergeCell ref="F351:G351"/>
    <mergeCell ref="F352:G352"/>
    <mergeCell ref="F353:G353"/>
    <mergeCell ref="F365:G365"/>
    <mergeCell ref="F366:G366"/>
    <mergeCell ref="F367:G367"/>
    <mergeCell ref="F368:G368"/>
    <mergeCell ref="F359:G359"/>
    <mergeCell ref="F360:G360"/>
    <mergeCell ref="F361:G361"/>
    <mergeCell ref="F362:G362"/>
    <mergeCell ref="F363:G363"/>
    <mergeCell ref="F243:G243"/>
    <mergeCell ref="F244:G244"/>
    <mergeCell ref="F245:G245"/>
    <mergeCell ref="F246:G246"/>
    <mergeCell ref="F247:G247"/>
    <mergeCell ref="F379:G379"/>
    <mergeCell ref="F301:G301"/>
    <mergeCell ref="F302:G302"/>
    <mergeCell ref="F303:G303"/>
    <mergeCell ref="F304:G304"/>
    <mergeCell ref="F305:G305"/>
    <mergeCell ref="F306:G306"/>
    <mergeCell ref="F307:G307"/>
    <mergeCell ref="F374:G374"/>
    <mergeCell ref="F375:G375"/>
    <mergeCell ref="F376:G376"/>
    <mergeCell ref="F377:G377"/>
    <mergeCell ref="F378:G378"/>
    <mergeCell ref="F369:G369"/>
    <mergeCell ref="F370:G370"/>
    <mergeCell ref="F371:G371"/>
    <mergeCell ref="F372:G372"/>
    <mergeCell ref="F373:G373"/>
    <mergeCell ref="F364:G364"/>
    <mergeCell ref="F253:G253"/>
    <mergeCell ref="F254:G254"/>
    <mergeCell ref="F255:G255"/>
    <mergeCell ref="F256:G256"/>
    <mergeCell ref="F257:G257"/>
    <mergeCell ref="F248:G248"/>
    <mergeCell ref="F249:G249"/>
    <mergeCell ref="F250:G250"/>
    <mergeCell ref="F251:G251"/>
    <mergeCell ref="F252:G252"/>
    <mergeCell ref="F263:G263"/>
    <mergeCell ref="F264:G264"/>
    <mergeCell ref="F265:G265"/>
    <mergeCell ref="F266:G266"/>
    <mergeCell ref="F267:G267"/>
    <mergeCell ref="F258:G258"/>
    <mergeCell ref="F259:G259"/>
    <mergeCell ref="F260:G260"/>
    <mergeCell ref="F261:G261"/>
    <mergeCell ref="F262:G262"/>
    <mergeCell ref="F273:G273"/>
    <mergeCell ref="F274:G274"/>
    <mergeCell ref="F275:G275"/>
    <mergeCell ref="F276:G276"/>
    <mergeCell ref="F277:G277"/>
    <mergeCell ref="F268:G268"/>
    <mergeCell ref="F269:G269"/>
    <mergeCell ref="F270:G270"/>
    <mergeCell ref="F271:G271"/>
    <mergeCell ref="F272:G272"/>
    <mergeCell ref="F291:G291"/>
    <mergeCell ref="F292:G292"/>
    <mergeCell ref="F283:G283"/>
    <mergeCell ref="F284:G284"/>
    <mergeCell ref="F285:G285"/>
    <mergeCell ref="F286:G286"/>
    <mergeCell ref="F287:G287"/>
    <mergeCell ref="F278:G278"/>
    <mergeCell ref="F279:G279"/>
    <mergeCell ref="F280:G280"/>
    <mergeCell ref="F281:G281"/>
    <mergeCell ref="F282:G282"/>
    <mergeCell ref="F298:G298"/>
    <mergeCell ref="F299:G299"/>
    <mergeCell ref="N231:O231"/>
    <mergeCell ref="N232:O232"/>
    <mergeCell ref="N233:O233"/>
    <mergeCell ref="N234:O234"/>
    <mergeCell ref="N235:O235"/>
    <mergeCell ref="N236:O236"/>
    <mergeCell ref="N237:O237"/>
    <mergeCell ref="N238:O238"/>
    <mergeCell ref="N239:O239"/>
    <mergeCell ref="N240:O240"/>
    <mergeCell ref="N241:O241"/>
    <mergeCell ref="N242:O242"/>
    <mergeCell ref="N243:O243"/>
    <mergeCell ref="N244:O244"/>
    <mergeCell ref="F293:G293"/>
    <mergeCell ref="F294:G294"/>
    <mergeCell ref="F295:G295"/>
    <mergeCell ref="F296:G296"/>
    <mergeCell ref="F297:G297"/>
    <mergeCell ref="F288:G288"/>
    <mergeCell ref="F289:G289"/>
    <mergeCell ref="F290:G290"/>
    <mergeCell ref="N250:O250"/>
    <mergeCell ref="N251:O251"/>
    <mergeCell ref="N252:O252"/>
    <mergeCell ref="N253:O253"/>
    <mergeCell ref="N254:O254"/>
    <mergeCell ref="N245:O245"/>
    <mergeCell ref="N246:O246"/>
    <mergeCell ref="N247:O247"/>
    <mergeCell ref="N248:O248"/>
    <mergeCell ref="N249:O249"/>
    <mergeCell ref="N260:O260"/>
    <mergeCell ref="N261:O261"/>
    <mergeCell ref="N262:O262"/>
    <mergeCell ref="N263:O263"/>
    <mergeCell ref="N264:O264"/>
    <mergeCell ref="N255:O255"/>
    <mergeCell ref="N256:O256"/>
    <mergeCell ref="N257:O257"/>
    <mergeCell ref="N258:O258"/>
    <mergeCell ref="N259:O259"/>
    <mergeCell ref="N270:O270"/>
    <mergeCell ref="N271:O271"/>
    <mergeCell ref="N272:O272"/>
    <mergeCell ref="N273:O273"/>
    <mergeCell ref="N274:O274"/>
    <mergeCell ref="N265:O265"/>
    <mergeCell ref="N266:O266"/>
    <mergeCell ref="N267:O267"/>
    <mergeCell ref="N268:O268"/>
    <mergeCell ref="N269:O269"/>
    <mergeCell ref="N304:O304"/>
    <mergeCell ref="N295:O295"/>
    <mergeCell ref="N296:O296"/>
    <mergeCell ref="N297:O297"/>
    <mergeCell ref="N298:O298"/>
    <mergeCell ref="N299:O299"/>
    <mergeCell ref="N275:O275"/>
    <mergeCell ref="N276:O276"/>
    <mergeCell ref="N277:O277"/>
    <mergeCell ref="N278:O278"/>
    <mergeCell ref="N279:O279"/>
    <mergeCell ref="N289:O289"/>
    <mergeCell ref="N280:O280"/>
    <mergeCell ref="N281:O281"/>
    <mergeCell ref="N282:O282"/>
    <mergeCell ref="N283:O283"/>
    <mergeCell ref="N284:O284"/>
    <mergeCell ref="N307:O307"/>
    <mergeCell ref="N230:O230"/>
    <mergeCell ref="F13:G13"/>
    <mergeCell ref="N13:O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N300:O300"/>
    <mergeCell ref="N301:O301"/>
    <mergeCell ref="N302:O302"/>
    <mergeCell ref="N303:O303"/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N29:O29"/>
    <mergeCell ref="N30:O30"/>
    <mergeCell ref="N31:O31"/>
    <mergeCell ref="N32:O32"/>
    <mergeCell ref="N33:O33"/>
    <mergeCell ref="F39:G39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F34:G34"/>
    <mergeCell ref="F35:G35"/>
    <mergeCell ref="F36:G36"/>
    <mergeCell ref="A514:O514"/>
    <mergeCell ref="F515:G515"/>
    <mergeCell ref="N515:O515"/>
    <mergeCell ref="F516:G516"/>
    <mergeCell ref="F517:G517"/>
    <mergeCell ref="N39:O39"/>
    <mergeCell ref="N34:O34"/>
    <mergeCell ref="N35:O35"/>
    <mergeCell ref="N36:O36"/>
    <mergeCell ref="N37:O37"/>
    <mergeCell ref="N38:O38"/>
    <mergeCell ref="F37:G37"/>
    <mergeCell ref="F38:G38"/>
    <mergeCell ref="N305:O305"/>
    <mergeCell ref="N306:O306"/>
    <mergeCell ref="N290:O290"/>
    <mergeCell ref="N291:O291"/>
    <mergeCell ref="N292:O292"/>
    <mergeCell ref="N293:O293"/>
    <mergeCell ref="N294:O294"/>
    <mergeCell ref="N285:O285"/>
    <mergeCell ref="N286:O286"/>
    <mergeCell ref="N287:O287"/>
    <mergeCell ref="N288:O288"/>
    <mergeCell ref="N518:O518"/>
    <mergeCell ref="N519:O519"/>
    <mergeCell ref="N520:O520"/>
    <mergeCell ref="N521:O521"/>
    <mergeCell ref="N522:O522"/>
    <mergeCell ref="F523:G523"/>
    <mergeCell ref="F524:G524"/>
    <mergeCell ref="F525:G525"/>
    <mergeCell ref="N516:O516"/>
    <mergeCell ref="N517:O517"/>
    <mergeCell ref="F518:G518"/>
    <mergeCell ref="F519:G519"/>
    <mergeCell ref="F520:G520"/>
    <mergeCell ref="F521:G521"/>
    <mergeCell ref="F522:G522"/>
    <mergeCell ref="F530:G530"/>
    <mergeCell ref="F531:G531"/>
    <mergeCell ref="F532:G532"/>
    <mergeCell ref="F533:G533"/>
    <mergeCell ref="F534:G534"/>
    <mergeCell ref="N523:O523"/>
    <mergeCell ref="N524:O524"/>
    <mergeCell ref="N525:O525"/>
    <mergeCell ref="F528:G528"/>
    <mergeCell ref="F529:G529"/>
    <mergeCell ref="F540:G540"/>
    <mergeCell ref="F541:G541"/>
    <mergeCell ref="F542:G542"/>
    <mergeCell ref="F543:G543"/>
    <mergeCell ref="F544:G544"/>
    <mergeCell ref="F535:G535"/>
    <mergeCell ref="F536:G536"/>
    <mergeCell ref="F537:G537"/>
    <mergeCell ref="F538:G538"/>
    <mergeCell ref="F539:G539"/>
    <mergeCell ref="F550:G550"/>
    <mergeCell ref="F551:G551"/>
    <mergeCell ref="F552:G552"/>
    <mergeCell ref="F553:G553"/>
    <mergeCell ref="F554:G554"/>
    <mergeCell ref="F545:G545"/>
    <mergeCell ref="F546:G546"/>
    <mergeCell ref="F547:G547"/>
    <mergeCell ref="F548:G548"/>
    <mergeCell ref="F549:G549"/>
    <mergeCell ref="N532:O532"/>
    <mergeCell ref="N533:O533"/>
    <mergeCell ref="N534:O534"/>
    <mergeCell ref="N535:O535"/>
    <mergeCell ref="N536:O536"/>
    <mergeCell ref="F586:G586"/>
    <mergeCell ref="F587:G587"/>
    <mergeCell ref="F588:G588"/>
    <mergeCell ref="F589:G589"/>
    <mergeCell ref="F581:G581"/>
    <mergeCell ref="F582:G582"/>
    <mergeCell ref="F583:G583"/>
    <mergeCell ref="F584:G584"/>
    <mergeCell ref="F585:G585"/>
    <mergeCell ref="F565:G565"/>
    <mergeCell ref="F566:G566"/>
    <mergeCell ref="F567:G567"/>
    <mergeCell ref="F568:G568"/>
    <mergeCell ref="F569:G569"/>
    <mergeCell ref="F560:G560"/>
    <mergeCell ref="F561:G561"/>
    <mergeCell ref="F562:G562"/>
    <mergeCell ref="F563:G563"/>
    <mergeCell ref="F564:G564"/>
    <mergeCell ref="N538:O538"/>
    <mergeCell ref="N539:O539"/>
    <mergeCell ref="N540:O540"/>
    <mergeCell ref="N541:O541"/>
    <mergeCell ref="N542:O542"/>
    <mergeCell ref="N584:O584"/>
    <mergeCell ref="N585:O585"/>
    <mergeCell ref="N586:O586"/>
    <mergeCell ref="N587:O587"/>
    <mergeCell ref="N548:O548"/>
    <mergeCell ref="N549:O549"/>
    <mergeCell ref="N550:O550"/>
    <mergeCell ref="N551:O551"/>
    <mergeCell ref="N552:O552"/>
    <mergeCell ref="N543:O543"/>
    <mergeCell ref="N544:O544"/>
    <mergeCell ref="N545:O545"/>
    <mergeCell ref="N546:O546"/>
    <mergeCell ref="N547:O547"/>
    <mergeCell ref="N558:O558"/>
    <mergeCell ref="N559:O559"/>
    <mergeCell ref="N560:O560"/>
    <mergeCell ref="N561:O561"/>
    <mergeCell ref="N562:O562"/>
    <mergeCell ref="N567:O567"/>
    <mergeCell ref="A590:O590"/>
    <mergeCell ref="F591:G591"/>
    <mergeCell ref="N591:O591"/>
    <mergeCell ref="N553:O553"/>
    <mergeCell ref="N554:O554"/>
    <mergeCell ref="N555:O555"/>
    <mergeCell ref="N556:O556"/>
    <mergeCell ref="N557:O557"/>
    <mergeCell ref="N568:O568"/>
    <mergeCell ref="N569:O569"/>
    <mergeCell ref="N570:O570"/>
    <mergeCell ref="N571:O571"/>
    <mergeCell ref="N588:O588"/>
    <mergeCell ref="N589:O589"/>
    <mergeCell ref="F555:G555"/>
    <mergeCell ref="F556:G556"/>
    <mergeCell ref="F557:G557"/>
    <mergeCell ref="F558:G558"/>
    <mergeCell ref="F559:G559"/>
    <mergeCell ref="F579:G579"/>
    <mergeCell ref="F580:G580"/>
    <mergeCell ref="F570:G570"/>
    <mergeCell ref="F571:G571"/>
    <mergeCell ref="N583:O583"/>
    <mergeCell ref="A526:O526"/>
    <mergeCell ref="F527:G527"/>
    <mergeCell ref="N527:O527"/>
    <mergeCell ref="N528:O528"/>
    <mergeCell ref="N529:O529"/>
    <mergeCell ref="N530:O530"/>
    <mergeCell ref="N531:O531"/>
    <mergeCell ref="N537:O537"/>
    <mergeCell ref="N578:O578"/>
    <mergeCell ref="N579:O579"/>
    <mergeCell ref="N580:O580"/>
    <mergeCell ref="N581:O581"/>
    <mergeCell ref="N582:O582"/>
    <mergeCell ref="N573:O573"/>
    <mergeCell ref="N574:O574"/>
    <mergeCell ref="N575:O575"/>
    <mergeCell ref="N576:O576"/>
    <mergeCell ref="N577:O577"/>
    <mergeCell ref="N572:O572"/>
    <mergeCell ref="N563:O563"/>
    <mergeCell ref="N564:O564"/>
    <mergeCell ref="N565:O565"/>
    <mergeCell ref="N566:O566"/>
    <mergeCell ref="F599:G599"/>
    <mergeCell ref="N592:O592"/>
    <mergeCell ref="N593:O593"/>
    <mergeCell ref="N594:O594"/>
    <mergeCell ref="N595:O595"/>
    <mergeCell ref="N596:O596"/>
    <mergeCell ref="N597:O597"/>
    <mergeCell ref="N598:O598"/>
    <mergeCell ref="N599:O599"/>
    <mergeCell ref="F594:G594"/>
    <mergeCell ref="F595:G595"/>
    <mergeCell ref="F596:G596"/>
    <mergeCell ref="F597:G597"/>
    <mergeCell ref="F598:G598"/>
    <mergeCell ref="F592:G592"/>
    <mergeCell ref="F593:G593"/>
    <mergeCell ref="A601:B601"/>
    <mergeCell ref="A602:B602"/>
    <mergeCell ref="A603:B603"/>
    <mergeCell ref="D601:F601"/>
    <mergeCell ref="D602:F602"/>
    <mergeCell ref="I601:L601"/>
    <mergeCell ref="I602:L602"/>
    <mergeCell ref="I603:L603"/>
    <mergeCell ref="N601:O601"/>
    <mergeCell ref="N602:O602"/>
    <mergeCell ref="N603:O603"/>
  </mergeCells>
  <pageMargins left="0.11811023622047245" right="0.11811023622047245" top="0.19685039370078741" bottom="0.19685039370078741" header="0" footer="0"/>
  <pageSetup paperSize="9" scale="69" orientation="portrait" r:id="rId1"/>
  <rowBreaks count="7" manualBreakCount="7">
    <brk id="72" max="16383" man="1"/>
    <brk id="150" max="16383" man="1"/>
    <brk id="229" max="14" man="1"/>
    <brk id="307" max="16383" man="1"/>
    <brk id="379" max="16383" man="1"/>
    <brk id="447" max="16383" man="1"/>
    <brk id="52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edytas</dc:creator>
  <cp:lastModifiedBy>emilap</cp:lastModifiedBy>
  <cp:lastPrinted>2018-05-22T07:01:33Z</cp:lastPrinted>
  <dcterms:created xsi:type="dcterms:W3CDTF">2018-05-21T07:59:11Z</dcterms:created>
  <dcterms:modified xsi:type="dcterms:W3CDTF">2018-05-22T07:44:05Z</dcterms:modified>
</cp:coreProperties>
</file>